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040" windowWidth="11955" windowHeight="2055" tabRatio="890" firstSheet="1" activeTab="1"/>
  </bookViews>
  <sheets>
    <sheet name="VXXXXX" sheetId="1" state="veryHidden" r:id="rId1"/>
    <sheet name="1.공무원총괄" sheetId="2" r:id="rId2"/>
    <sheet name="2.구본청공무원현황 " sheetId="3" r:id="rId3"/>
    <sheet name="3.구의회 및 직속기관 공무원" sheetId="4" r:id="rId4"/>
    <sheet name="4.동 공무원" sheetId="5" r:id="rId5"/>
    <sheet name="5.소방공무원" sheetId="6" r:id="rId6"/>
    <sheet name="6.퇴직사유별" sheetId="7" r:id="rId7"/>
    <sheet name="7.관내관공서" sheetId="8" r:id="rId8"/>
    <sheet name="8.민원서류" sheetId="9" r:id="rId9"/>
    <sheet name="9.범죄발생검거" sheetId="10" r:id="rId10"/>
    <sheet name="10.연령별" sheetId="11" r:id="rId11"/>
    <sheet name="11.학력별" sheetId="12" r:id="rId12"/>
    <sheet name="12. 소년범죄" sheetId="13" r:id="rId13"/>
    <sheet name="13.화재발생" sheetId="14" r:id="rId14"/>
    <sheet name="14.발화요인별화재" sheetId="15" r:id="rId15"/>
    <sheet name="15.장소별화재" sheetId="16" r:id="rId16"/>
    <sheet name="16.소방장비" sheetId="17" r:id="rId17"/>
    <sheet name="17.119구급실적" sheetId="18" r:id="rId18"/>
    <sheet name="18.119구조실적" sheetId="19" r:id="rId19"/>
    <sheet name="19.산불발생" sheetId="20" r:id="rId20"/>
    <sheet name="20.풍수해발생" sheetId="21" r:id="rId21"/>
    <sheet name="21.소방대상물" sheetId="22" r:id="rId22"/>
    <sheet name="22.위험물제조소" sheetId="23" r:id="rId23"/>
  </sheets>
  <definedNames>
    <definedName name="_xlnm.Print_Area" localSheetId="16">'16.소방장비'!#REF!</definedName>
    <definedName name="_xlnm.Print_Area" localSheetId="17">'17.119구급실적'!#REF!</definedName>
    <definedName name="_xlnm.Print_Area" localSheetId="18">'18.119구조실적'!#REF!</definedName>
    <definedName name="_xlnm.Print_Area" localSheetId="21">'21.소방대상물'!#REF!</definedName>
    <definedName name="_xlnm.Print_Area" localSheetId="22">'22.위험물제조소'!#REF!</definedName>
    <definedName name="_xlnm.Print_Area" localSheetId="6">'6.퇴직사유별'!$A$2:$T$24</definedName>
    <definedName name="_xlnm.Print_Titles" localSheetId="2">'2.구본청공무원현황 '!$5:$7</definedName>
    <definedName name="_xlnm.Print_Titles" localSheetId="6">'6.퇴직사유별'!#REF!,'6.퇴직사유별'!$5:$6</definedName>
    <definedName name="_xlnm.Print_Titles" localSheetId="7">'7.관내관공서'!$A:$A</definedName>
  </definedNames>
  <calcPr fullCalcOnLoad="1"/>
</workbook>
</file>

<file path=xl/sharedStrings.xml><?xml version="1.0" encoding="utf-8"?>
<sst xmlns="http://schemas.openxmlformats.org/spreadsheetml/2006/main" count="844" uniqueCount="524">
  <si>
    <t>3급</t>
  </si>
  <si>
    <t>4급</t>
  </si>
  <si>
    <t>5급</t>
  </si>
  <si>
    <t>6급</t>
  </si>
  <si>
    <t>7급</t>
  </si>
  <si>
    <t>8급</t>
  </si>
  <si>
    <t>9급</t>
  </si>
  <si>
    <t>계</t>
  </si>
  <si>
    <t xml:space="preserve"> </t>
  </si>
  <si>
    <t>총  계</t>
  </si>
  <si>
    <t>기능직</t>
  </si>
  <si>
    <t>고용직</t>
  </si>
  <si>
    <t>1 급</t>
  </si>
  <si>
    <t>2 급</t>
  </si>
  <si>
    <t>3 급</t>
  </si>
  <si>
    <t>4 급</t>
  </si>
  <si>
    <t>5 급</t>
  </si>
  <si>
    <t>6 급</t>
  </si>
  <si>
    <t>7 급</t>
  </si>
  <si>
    <t>8 급</t>
  </si>
  <si>
    <t>9 급</t>
  </si>
  <si>
    <t>정무직</t>
  </si>
  <si>
    <t>별정직</t>
  </si>
  <si>
    <t>단위:명</t>
  </si>
  <si>
    <t>기 능 직</t>
  </si>
  <si>
    <t>특정직</t>
  </si>
  <si>
    <t>연구</t>
  </si>
  <si>
    <t>지도</t>
  </si>
  <si>
    <t>정년퇴직</t>
  </si>
  <si>
    <t>의원면직</t>
  </si>
  <si>
    <t>당연퇴직</t>
  </si>
  <si>
    <t>직권면직</t>
  </si>
  <si>
    <t>명예퇴직</t>
  </si>
  <si>
    <t>사    망</t>
  </si>
  <si>
    <t>징계파면</t>
  </si>
  <si>
    <t>징계해임</t>
  </si>
  <si>
    <t>기  타</t>
  </si>
  <si>
    <t>기 타</t>
  </si>
  <si>
    <t>단위:건</t>
  </si>
  <si>
    <t>발  생</t>
  </si>
  <si>
    <t>검  거</t>
  </si>
  <si>
    <t>강  력  범</t>
  </si>
  <si>
    <t>절  도  범</t>
  </si>
  <si>
    <t>폭  력  범</t>
  </si>
  <si>
    <t>지  능  범</t>
  </si>
  <si>
    <t>학</t>
  </si>
  <si>
    <t>교</t>
  </si>
  <si>
    <t>불취학</t>
  </si>
  <si>
    <t>총 계</t>
  </si>
  <si>
    <t>졸  업</t>
  </si>
  <si>
    <t>중  퇴</t>
  </si>
  <si>
    <t>재  학</t>
  </si>
  <si>
    <t>단위:건,천원,명</t>
  </si>
  <si>
    <t>이재민수</t>
  </si>
  <si>
    <t>구조인원</t>
  </si>
  <si>
    <t>소방서별</t>
  </si>
  <si>
    <t>실  화</t>
  </si>
  <si>
    <t>방  화</t>
  </si>
  <si>
    <t>동  수</t>
  </si>
  <si>
    <t>이재가구</t>
  </si>
  <si>
    <t>부동산</t>
  </si>
  <si>
    <t>동  산</t>
  </si>
  <si>
    <t>사  망</t>
  </si>
  <si>
    <t>부  상</t>
  </si>
  <si>
    <t>대   학   교</t>
  </si>
  <si>
    <t>고  등  학  교</t>
  </si>
  <si>
    <t>중    학    교</t>
  </si>
  <si>
    <t>초   등   학   교</t>
  </si>
  <si>
    <t>발         생</t>
  </si>
  <si>
    <t>소         실</t>
  </si>
  <si>
    <t xml:space="preserve"> 단위:건</t>
  </si>
  <si>
    <t>20 ~ 25세</t>
  </si>
  <si>
    <t>26 ~ 30세</t>
  </si>
  <si>
    <t>31 ~ 35세</t>
  </si>
  <si>
    <t>36 ~ 40세</t>
  </si>
  <si>
    <t>41 ~ 50세</t>
  </si>
  <si>
    <t>51 ~ 60세</t>
  </si>
  <si>
    <t>71세이상</t>
  </si>
  <si>
    <t>61 ~ 70세</t>
  </si>
  <si>
    <t>연령미상</t>
  </si>
  <si>
    <t>14세 미만</t>
  </si>
  <si>
    <t>14 ~ 19세</t>
  </si>
  <si>
    <t xml:space="preserve"> 단위:명</t>
  </si>
  <si>
    <t>합     계</t>
  </si>
  <si>
    <t>면 적</t>
  </si>
  <si>
    <t>피해액</t>
  </si>
  <si>
    <t>입산자 실화</t>
  </si>
  <si>
    <t>논밭두렁</t>
  </si>
  <si>
    <t>어린이 불장난</t>
  </si>
  <si>
    <t xml:space="preserve">면 적 </t>
  </si>
  <si>
    <t>기   타</t>
  </si>
  <si>
    <t>단위:ha, 천원</t>
  </si>
  <si>
    <t>고 용 직</t>
  </si>
  <si>
    <t>구    분</t>
  </si>
  <si>
    <t>합 계</t>
  </si>
  <si>
    <t>국    가    공    무    원</t>
  </si>
  <si>
    <t>지      방      공      무      원</t>
  </si>
  <si>
    <t>일       반       직</t>
  </si>
  <si>
    <t>단위：명</t>
  </si>
  <si>
    <t>합  계</t>
  </si>
  <si>
    <t>국     가     공     무     원</t>
  </si>
  <si>
    <t>일          반          직</t>
  </si>
  <si>
    <t>일           반            직</t>
  </si>
  <si>
    <t>합   계</t>
  </si>
  <si>
    <t>일           반           직</t>
  </si>
  <si>
    <t>5   급</t>
  </si>
  <si>
    <t>6   급</t>
  </si>
  <si>
    <t>7   급</t>
  </si>
  <si>
    <t>8   급</t>
  </si>
  <si>
    <t>9   급</t>
  </si>
  <si>
    <t>이 천 동</t>
  </si>
  <si>
    <t>봉 덕 1 동</t>
  </si>
  <si>
    <t>봉 덕 2 동</t>
  </si>
  <si>
    <t>봉 덕 3 동</t>
  </si>
  <si>
    <t>대 명 1 동</t>
  </si>
  <si>
    <t>대 명 2 동</t>
  </si>
  <si>
    <t>대 명 3 동</t>
  </si>
  <si>
    <t>대 명 4 동</t>
  </si>
  <si>
    <t>대 명 5 동</t>
  </si>
  <si>
    <t>대 명 6 동</t>
  </si>
  <si>
    <t>대 명 9 동</t>
  </si>
  <si>
    <t>대 명1 0 동</t>
  </si>
  <si>
    <t>대 명1 1동</t>
  </si>
  <si>
    <t>…</t>
  </si>
  <si>
    <t>구    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</si>
  <si>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</si>
  <si>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</si>
  <si>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</si>
  <si>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</si>
  <si>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</si>
  <si>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</si>
  <si>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</si>
  <si>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</si>
  <si>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</si>
  <si>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</si>
  <si>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</si>
  <si>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</si>
  <si>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구    분</t>
  </si>
  <si>
    <t xml:space="preserve">(ha) </t>
  </si>
  <si>
    <t>건  물</t>
  </si>
  <si>
    <t>선  박</t>
  </si>
  <si>
    <t>농 경 지</t>
  </si>
  <si>
    <t>공공시설</t>
  </si>
  <si>
    <t xml:space="preserve">  </t>
  </si>
  <si>
    <t>합  계</t>
  </si>
  <si>
    <t>소                 방                 직</t>
  </si>
  <si>
    <t>기능직</t>
  </si>
  <si>
    <t>별정직</t>
  </si>
  <si>
    <t>전문직</t>
  </si>
  <si>
    <t>의용소방대원</t>
  </si>
  <si>
    <t>여성의용소방대원</t>
  </si>
  <si>
    <t>소방정감</t>
  </si>
  <si>
    <t>단위:대</t>
  </si>
  <si>
    <t>조명차</t>
  </si>
  <si>
    <t>배연차</t>
  </si>
  <si>
    <t>대 형</t>
  </si>
  <si>
    <t>소형</t>
  </si>
  <si>
    <t>농촌형</t>
  </si>
  <si>
    <t>고성능</t>
  </si>
  <si>
    <t>일반</t>
  </si>
  <si>
    <t>지휘차</t>
  </si>
  <si>
    <t>화물차</t>
  </si>
  <si>
    <t>순찰차</t>
  </si>
  <si>
    <t>단위:개소</t>
  </si>
  <si>
    <t>총  계</t>
  </si>
  <si>
    <t xml:space="preserve">제조소 </t>
  </si>
  <si>
    <t xml:space="preserve">주 요  취 급 소 </t>
  </si>
  <si>
    <t>저          장         소</t>
  </si>
  <si>
    <t>소 계</t>
  </si>
  <si>
    <t>주 유</t>
  </si>
  <si>
    <t>판 매</t>
  </si>
  <si>
    <t>이 송</t>
  </si>
  <si>
    <t>옥 내</t>
  </si>
  <si>
    <t>옥외
탱크</t>
  </si>
  <si>
    <t>옥내
탱크</t>
  </si>
  <si>
    <t>지하
탱크</t>
  </si>
  <si>
    <t>간이
탱크Ⅰ</t>
  </si>
  <si>
    <t>이동
탱크</t>
  </si>
  <si>
    <t>옥 외</t>
  </si>
  <si>
    <t>암반
탱크</t>
  </si>
  <si>
    <t>자료:중부소방서</t>
  </si>
  <si>
    <t>단위:개소</t>
  </si>
  <si>
    <t>합  계</t>
  </si>
  <si>
    <t>지         방         행         정         관         서</t>
  </si>
  <si>
    <t>경  찰 ·  소   방   관   서</t>
  </si>
  <si>
    <t xml:space="preserve">  법 원 검 찰 관 서 </t>
  </si>
  <si>
    <t>보훈청</t>
  </si>
  <si>
    <t>교육청</t>
  </si>
  <si>
    <r>
      <t>우체국    관 서</t>
    </r>
    <r>
      <rPr>
        <vertAlign val="superscript"/>
        <sz val="11"/>
        <rFont val="바탕체"/>
        <family val="1"/>
      </rPr>
      <t>2)</t>
    </r>
  </si>
  <si>
    <t>세무서</t>
  </si>
  <si>
    <t>국립농산물품질관리원</t>
  </si>
  <si>
    <r>
      <t>기  타  중앙직속기관</t>
    </r>
    <r>
      <rPr>
        <vertAlign val="superscript"/>
        <sz val="11"/>
        <rFont val="바탕체"/>
        <family val="1"/>
      </rPr>
      <t>3)</t>
    </r>
  </si>
  <si>
    <t>전화국</t>
  </si>
  <si>
    <r>
      <t>방송사</t>
    </r>
    <r>
      <rPr>
        <vertAlign val="superscript"/>
        <sz val="10"/>
        <rFont val="바탕체"/>
        <family val="1"/>
      </rPr>
      <t>4)</t>
    </r>
  </si>
  <si>
    <r>
      <t>신문사</t>
    </r>
    <r>
      <rPr>
        <vertAlign val="superscript"/>
        <sz val="10"/>
        <rFont val="바탕체"/>
        <family val="1"/>
      </rPr>
      <t>5)</t>
    </r>
  </si>
  <si>
    <t>한국
농촌
공사</t>
  </si>
  <si>
    <t>협     동     조     합</t>
  </si>
  <si>
    <t>시·도</t>
  </si>
  <si>
    <t>구·군</t>
  </si>
  <si>
    <t>동읍면</t>
  </si>
  <si>
    <t>직속기관</t>
  </si>
  <si>
    <t>출   장   소</t>
  </si>
  <si>
    <t>사 업 소</t>
  </si>
  <si>
    <t>경찰청</t>
  </si>
  <si>
    <t>경찰서</t>
  </si>
  <si>
    <t>소방  본부</t>
  </si>
  <si>
    <t>소방서</t>
  </si>
  <si>
    <t>법원 · 지원</t>
  </si>
  <si>
    <t>등기소</t>
  </si>
  <si>
    <t>검찰청   지  청</t>
  </si>
  <si>
    <r>
      <t>교도소</t>
    </r>
    <r>
      <rPr>
        <vertAlign val="superscript"/>
        <sz val="11"/>
        <rFont val="바탕체"/>
        <family val="1"/>
      </rPr>
      <t>1)</t>
    </r>
  </si>
  <si>
    <t>직속기관</t>
  </si>
  <si>
    <t>농  업</t>
  </si>
  <si>
    <t>원  예</t>
  </si>
  <si>
    <t>축  산</t>
  </si>
  <si>
    <t>수산업</t>
  </si>
  <si>
    <t>산  림</t>
  </si>
  <si>
    <t>시</t>
  </si>
  <si>
    <t>읍·면</t>
  </si>
  <si>
    <t>시</t>
  </si>
  <si>
    <t>구·군</t>
  </si>
  <si>
    <t>구   분</t>
  </si>
  <si>
    <t>이천동</t>
  </si>
  <si>
    <t>봉덕1동</t>
  </si>
  <si>
    <t>봉덕2동</t>
  </si>
  <si>
    <t>봉덕3동</t>
  </si>
  <si>
    <t>대명1동</t>
  </si>
  <si>
    <t>2 0 0 7</t>
  </si>
  <si>
    <t>2 0 0 6</t>
  </si>
  <si>
    <t>인가·허가</t>
  </si>
  <si>
    <t>특허·면허</t>
  </si>
  <si>
    <t>승인·지정</t>
  </si>
  <si>
    <t>신고·등록</t>
  </si>
  <si>
    <t>시험·검사</t>
  </si>
  <si>
    <t>확인·증명/교부</t>
  </si>
  <si>
    <r>
      <t>기   타</t>
    </r>
    <r>
      <rPr>
        <vertAlign val="superscript"/>
        <sz val="11"/>
        <rFont val="바탕체"/>
        <family val="1"/>
      </rPr>
      <t>1)</t>
    </r>
  </si>
  <si>
    <t>주: 1)제도개선 건의, 질의, 진정 등</t>
  </si>
  <si>
    <t>구   분</t>
  </si>
  <si>
    <t>전기적
요  인</t>
  </si>
  <si>
    <t>기계적
요  인</t>
  </si>
  <si>
    <t>가  스
폭  발</t>
  </si>
  <si>
    <t>화학적
요  인</t>
  </si>
  <si>
    <t>교 통
사 고</t>
  </si>
  <si>
    <t>부주의</t>
  </si>
  <si>
    <t>자연적
요  인</t>
  </si>
  <si>
    <t>방 화</t>
  </si>
  <si>
    <t>방 화
의 심</t>
  </si>
  <si>
    <t>기 타</t>
  </si>
  <si>
    <t>미 상</t>
  </si>
  <si>
    <r>
      <t>기  타</t>
    </r>
    <r>
      <rPr>
        <vertAlign val="superscript"/>
        <sz val="11"/>
        <rFont val="바탕체"/>
        <family val="1"/>
      </rPr>
      <t>7)</t>
    </r>
  </si>
  <si>
    <t>8. 민 원 서 류 처 리</t>
  </si>
  <si>
    <t>자동차
절도차량</t>
  </si>
  <si>
    <t>임야</t>
  </si>
  <si>
    <t>자료:기획조정실</t>
  </si>
  <si>
    <t>2 0 0 8</t>
  </si>
  <si>
    <t>단위:명</t>
  </si>
  <si>
    <t>구  분</t>
  </si>
  <si>
    <t>계</t>
  </si>
  <si>
    <t>구본청</t>
  </si>
  <si>
    <t>보건소</t>
  </si>
  <si>
    <t>사업소</t>
  </si>
  <si>
    <t>구의회</t>
  </si>
  <si>
    <t>2 0 0 8</t>
  </si>
  <si>
    <t>4  급</t>
  </si>
  <si>
    <t>기  타</t>
  </si>
  <si>
    <t>인 명 피 해</t>
  </si>
  <si>
    <t>단위:명,ha,천원</t>
  </si>
  <si>
    <t>사망및실종</t>
  </si>
  <si>
    <t>이 재 민</t>
  </si>
  <si>
    <t>침수면적(ha)</t>
  </si>
  <si>
    <t>피                  해                액</t>
  </si>
  <si>
    <t xml:space="preserve"> 6. 퇴 직 사 유 별 공 무 원</t>
  </si>
  <si>
    <t>일               반               직</t>
  </si>
  <si>
    <t>계약직</t>
  </si>
  <si>
    <t>자료:행정지원과</t>
  </si>
  <si>
    <t>구    분</t>
  </si>
  <si>
    <t>계</t>
  </si>
  <si>
    <t>강  력  범</t>
  </si>
  <si>
    <t>절  도  범</t>
  </si>
  <si>
    <t>폭  력  범</t>
  </si>
  <si>
    <t>지  능  범</t>
  </si>
  <si>
    <t>기 타 형 사 범</t>
  </si>
  <si>
    <t>2 0 0 7</t>
  </si>
  <si>
    <t>순찰지구대,파출소</t>
  </si>
  <si>
    <t>2 0 0 7</t>
  </si>
  <si>
    <t>2 0 0 8</t>
  </si>
  <si>
    <t>자료: 도시경관과</t>
  </si>
  <si>
    <t>2 0 0 8</t>
  </si>
  <si>
    <t>2 0 0 7</t>
  </si>
  <si>
    <t>단위:건</t>
  </si>
  <si>
    <t>신고건수</t>
  </si>
  <si>
    <t>이송건수</t>
  </si>
  <si>
    <t>구 급 환 자  유 형 별</t>
  </si>
  <si>
    <t>이  송  병  원  별</t>
  </si>
  <si>
    <t>질    병</t>
  </si>
  <si>
    <t>의도성
유  무
(자살등)</t>
  </si>
  <si>
    <t>교통사고</t>
  </si>
  <si>
    <t>사 고 부 상</t>
  </si>
  <si>
    <t>의원</t>
  </si>
  <si>
    <t>일반병원</t>
  </si>
  <si>
    <t>종합병원</t>
  </si>
  <si>
    <t>단위 : 건</t>
  </si>
  <si>
    <t>출동건수</t>
  </si>
  <si>
    <t>구조(처리)건수</t>
  </si>
  <si>
    <t>근   린
생활시설</t>
  </si>
  <si>
    <t>위락시설</t>
  </si>
  <si>
    <t>문화집회
및
 운동시설</t>
  </si>
  <si>
    <t>판매시설
및
영업시설</t>
  </si>
  <si>
    <t>숙박시설</t>
  </si>
  <si>
    <t>노유자시설</t>
  </si>
  <si>
    <t>자료 : 대구시 자료임</t>
  </si>
  <si>
    <t>자료 : 대구시 자료임</t>
  </si>
  <si>
    <t xml:space="preserve">  ⅩⅥ  . 공공행정 </t>
  </si>
  <si>
    <t>2 0 0 9</t>
  </si>
  <si>
    <t>2 0 0 9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</si>
  <si>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</si>
  <si>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</si>
  <si>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</si>
  <si>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</si>
  <si>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</si>
  <si>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</si>
  <si>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</si>
  <si>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</si>
  <si>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자료 : 행정지원과</t>
  </si>
  <si>
    <t xml:space="preserve">  주:1)소년원, 구치소 등 포함   </t>
  </si>
  <si>
    <t xml:space="preserve">     2)우편집중국 북구 포함, 우편취급소 제외</t>
  </si>
  <si>
    <t xml:space="preserve">     3)본청은 제외   </t>
  </si>
  <si>
    <t xml:space="preserve">     4)라디오방송국 포함</t>
  </si>
  <si>
    <t xml:space="preserve">     5)종합일간신문사에 한함.</t>
  </si>
  <si>
    <t xml:space="preserve">     6)신용협동조합과 신협지소 등 포함</t>
  </si>
  <si>
    <t>소  계</t>
  </si>
  <si>
    <t>소방감</t>
  </si>
  <si>
    <t>소방정</t>
  </si>
  <si>
    <t>소방령</t>
  </si>
  <si>
    <t>소방경</t>
  </si>
  <si>
    <t>소방위</t>
  </si>
  <si>
    <t>소방장</t>
  </si>
  <si>
    <t>소방교</t>
  </si>
  <si>
    <t>소방사</t>
  </si>
  <si>
    <t>대수</t>
  </si>
  <si>
    <t>인원수</t>
  </si>
  <si>
    <t>2 0 0 7</t>
  </si>
  <si>
    <t>2 0 0 8</t>
  </si>
  <si>
    <t>-</t>
  </si>
  <si>
    <t xml:space="preserve">피     해     액 </t>
  </si>
  <si>
    <t>면 적(㎡)</t>
  </si>
  <si>
    <t>2 0 0 7</t>
  </si>
  <si>
    <t>2 0 0 9</t>
  </si>
  <si>
    <t>자료:중부소방서</t>
  </si>
  <si>
    <t>고혈압</t>
  </si>
  <si>
    <t>당  뇨</t>
  </si>
  <si>
    <t>추락/낙상</t>
  </si>
  <si>
    <t>둔 상</t>
  </si>
  <si>
    <t>의료시설</t>
  </si>
  <si>
    <t>업무시설</t>
  </si>
  <si>
    <t>통신촬영
시    설</t>
  </si>
  <si>
    <t>교육연구
시    설</t>
  </si>
  <si>
    <t>2 0 0 8</t>
  </si>
  <si>
    <t>단위:개소</t>
  </si>
  <si>
    <t>구     분</t>
  </si>
  <si>
    <t>공    장</t>
  </si>
  <si>
    <t>창고시설</t>
  </si>
  <si>
    <t>운수,
자동차
관련시설</t>
  </si>
  <si>
    <t>관광휴게
시    설</t>
  </si>
  <si>
    <t>동 식 물
관련시설</t>
  </si>
  <si>
    <t>위 생 등
관련시설</t>
  </si>
  <si>
    <t>교정시설</t>
  </si>
  <si>
    <t>위험물저장
및처리시설</t>
  </si>
  <si>
    <t>지하상가</t>
  </si>
  <si>
    <t>문 화 재</t>
  </si>
  <si>
    <t>복합건축물</t>
  </si>
  <si>
    <t>지하구</t>
  </si>
  <si>
    <t>기   타</t>
  </si>
  <si>
    <t xml:space="preserve">  주:2004.5.29 소방법 개정으로 분류항목변경</t>
  </si>
  <si>
    <t>2 0 0 6</t>
  </si>
  <si>
    <t>2 0 0 7</t>
  </si>
  <si>
    <t>2 0 0 8</t>
  </si>
  <si>
    <t>자료:기획조정실</t>
  </si>
  <si>
    <t>주:( )는 국가직임</t>
  </si>
  <si>
    <t>`</t>
  </si>
  <si>
    <t>2 0 0 9</t>
  </si>
  <si>
    <t>119안전센터</t>
  </si>
  <si>
    <t>풍  속  범</t>
  </si>
  <si>
    <t>…</t>
  </si>
  <si>
    <t>특 별 법 범</t>
  </si>
  <si>
    <t>자료 : 대구시 자료임</t>
  </si>
  <si>
    <t>기획조정실</t>
  </si>
  <si>
    <t>주민생활과</t>
  </si>
  <si>
    <t>복지지원과</t>
  </si>
  <si>
    <t>위생과</t>
  </si>
  <si>
    <t>도시경관과</t>
  </si>
  <si>
    <t>건축과</t>
  </si>
  <si>
    <t>건설방재과</t>
  </si>
  <si>
    <t>교통과</t>
  </si>
  <si>
    <t>지적과</t>
  </si>
  <si>
    <t>행정지원과</t>
  </si>
  <si>
    <t>민원정보과</t>
  </si>
  <si>
    <t>시장경제과</t>
  </si>
  <si>
    <t>세무과</t>
  </si>
  <si>
    <t>2 0 1 0</t>
  </si>
  <si>
    <t>2 0 1 0</t>
  </si>
  <si>
    <t>2 0 1 0</t>
  </si>
  <si>
    <t>특  별 법 범</t>
  </si>
  <si>
    <t>기타형사범</t>
  </si>
  <si>
    <t>자료 : 남부경찰서</t>
  </si>
  <si>
    <t>재산피해
경감액</t>
  </si>
  <si>
    <t>조기퇴직</t>
  </si>
  <si>
    <t>2 0 1 0</t>
  </si>
  <si>
    <t>-</t>
  </si>
  <si>
    <t>정 무 직</t>
  </si>
  <si>
    <t>일 반 직</t>
  </si>
  <si>
    <t>별 정 직</t>
  </si>
  <si>
    <t>생활환경과</t>
  </si>
  <si>
    <t>문화체육과</t>
  </si>
  <si>
    <t xml:space="preserve"> 보  건  소</t>
  </si>
  <si>
    <t>의회사무과</t>
  </si>
  <si>
    <t>2 0 1 0</t>
  </si>
  <si>
    <t>아파트</t>
  </si>
  <si>
    <t>기숙사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</si>
  <si>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</si>
  <si>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</si>
  <si>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</si>
  <si>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</si>
  <si>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</si>
  <si>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</si>
  <si>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</si>
  <si>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</si>
  <si>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</si>
  <si>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</si>
  <si>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</si>
  <si>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 단위:건</t>
  </si>
  <si>
    <t>구    분</t>
  </si>
  <si>
    <t>주거시설</t>
  </si>
  <si>
    <t>교육시설</t>
  </si>
  <si>
    <t>판매업무
시    설</t>
  </si>
  <si>
    <t>집합시설</t>
  </si>
  <si>
    <t>의료복지
시    설</t>
  </si>
  <si>
    <t>산업시설</t>
  </si>
  <si>
    <t>운송시설</t>
  </si>
  <si>
    <t>문화재
시  설</t>
  </si>
  <si>
    <t>생  활
서비스</t>
  </si>
  <si>
    <t>기  타
서비스</t>
  </si>
  <si>
    <t>구조인원(명)</t>
  </si>
  <si>
    <t>미처리 ¹)  (자체처리, 
허위 등)</t>
  </si>
  <si>
    <t>사  고  종  별  구  조  인  원 (명)</t>
  </si>
  <si>
    <t>계</t>
  </si>
  <si>
    <t>인명구조</t>
  </si>
  <si>
    <t>안전조치</t>
  </si>
  <si>
    <t>기타</t>
  </si>
  <si>
    <t>화재</t>
  </si>
  <si>
    <t>교통</t>
  </si>
  <si>
    <t>수난</t>
  </si>
  <si>
    <t>기계</t>
  </si>
  <si>
    <t>승강기</t>
  </si>
  <si>
    <t>산악</t>
  </si>
  <si>
    <t>갇힘</t>
  </si>
  <si>
    <t>자료:중부소방서</t>
  </si>
  <si>
    <t xml:space="preserve"> 1월 </t>
  </si>
  <si>
    <t xml:space="preserve"> 2월 </t>
  </si>
  <si>
    <t xml:space="preserve"> 3월 </t>
  </si>
  <si>
    <t xml:space="preserve"> 4월 </t>
  </si>
  <si>
    <t xml:space="preserve"> 5월 </t>
  </si>
  <si>
    <t xml:space="preserve"> 6월 </t>
  </si>
  <si>
    <t xml:space="preserve"> 7월 </t>
  </si>
  <si>
    <t xml:space="preserve"> 8월 </t>
  </si>
  <si>
    <t xml:space="preserve"> 9월 </t>
  </si>
  <si>
    <t xml:space="preserve"> 10월 </t>
  </si>
  <si>
    <t xml:space="preserve"> 11월 </t>
  </si>
  <si>
    <t xml:space="preserve"> 12월 </t>
  </si>
  <si>
    <t>13. 화 재 발 생</t>
  </si>
  <si>
    <t xml:space="preserve"> 18. 119 구조활동실적</t>
  </si>
  <si>
    <t xml:space="preserve">  19. 산 불 발 생 현 황</t>
  </si>
  <si>
    <t>2 0 1 1</t>
  </si>
  <si>
    <t>2 0 1 1</t>
  </si>
  <si>
    <t>2 0 1 1</t>
  </si>
  <si>
    <t>2 0 1 1</t>
  </si>
  <si>
    <t>2 0 1 1</t>
  </si>
  <si>
    <t>주민센터</t>
  </si>
  <si>
    <t>1월</t>
  </si>
  <si>
    <t xml:space="preserve"> 1.공무원 총괄</t>
  </si>
  <si>
    <t xml:space="preserve"> 2. 구본청 공무원 현황</t>
  </si>
  <si>
    <t xml:space="preserve"> 3. 구의회 및 직속기관  공무원 현황</t>
  </si>
  <si>
    <t xml:space="preserve"> 4. 동 공무원 현황</t>
  </si>
  <si>
    <t xml:space="preserve"> 5. 소  방  공  무  원  현  황</t>
  </si>
  <si>
    <t xml:space="preserve"> 9.범  죄  발  생  및  검  거</t>
  </si>
  <si>
    <t xml:space="preserve"> １0.  연  령  별  피  의  자 </t>
  </si>
  <si>
    <t xml:space="preserve"> 11. 학  력  별  피  의  자</t>
  </si>
  <si>
    <t xml:space="preserve"> １2.  소  년  범  죄  </t>
  </si>
  <si>
    <t xml:space="preserve"> 14.  발화요인별 화재발생</t>
  </si>
  <si>
    <t xml:space="preserve"> 15. 장 소 별 화 재 발 생</t>
  </si>
  <si>
    <t xml:space="preserve"> 16.  소  방  장  비</t>
  </si>
  <si>
    <t>조연차</t>
  </si>
  <si>
    <t>소계</t>
  </si>
  <si>
    <t>중형</t>
  </si>
  <si>
    <t>산불진화</t>
  </si>
  <si>
    <t>일반</t>
  </si>
  <si>
    <t>33이하</t>
  </si>
  <si>
    <t>50이상</t>
  </si>
  <si>
    <t>18이하</t>
  </si>
  <si>
    <t>구    분</t>
  </si>
  <si>
    <t>합계</t>
  </si>
  <si>
    <t>펌    프   차</t>
  </si>
  <si>
    <t>물탱크차</t>
  </si>
  <si>
    <t>화 학 차</t>
  </si>
  <si>
    <t>고 가 차 (M별)</t>
  </si>
  <si>
    <t>굴 절 차 (M별)</t>
  </si>
  <si>
    <t xml:space="preserve">구조차 
(일반) </t>
  </si>
  <si>
    <t>견인차</t>
  </si>
  <si>
    <t>굴삭기</t>
  </si>
  <si>
    <t>이동
안전
체험차</t>
  </si>
  <si>
    <t>다목적
차</t>
  </si>
  <si>
    <t>행정차</t>
  </si>
  <si>
    <t>기타차</t>
  </si>
  <si>
    <t>소방헬기(탑승인원)</t>
  </si>
  <si>
    <t>소방정
(톤)</t>
  </si>
  <si>
    <t>구조정
(톤)</t>
  </si>
  <si>
    <t>A형
(일반)</t>
  </si>
  <si>
    <t>B형
(특수)</t>
  </si>
  <si>
    <t>구  급  차</t>
  </si>
  <si>
    <t xml:space="preserve"> 17. 119 구급활동실적</t>
  </si>
  <si>
    <t xml:space="preserve"> 20. 풍 수 해 발 생</t>
  </si>
  <si>
    <t xml:space="preserve"> 21. 소 방 대 상 물 현 황</t>
  </si>
  <si>
    <t xml:space="preserve"> 22. 위험물 제조소 설치 현황</t>
  </si>
  <si>
    <t xml:space="preserve">  7. 관 내 관 공 서 및 주 요 기 관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</si>
</sst>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\(0\)"/>
    <numFmt numFmtId="180" formatCode="\(#,##0\)"/>
    <numFmt numFmtId="181" formatCode="#,##0;\-#,##0;&quot;-&quot;"/>
    <numFmt numFmtId="182" formatCode="#,##0_ "/>
    <numFmt numFmtId="183" formatCode="\(#,##0\);\(&quot;-&quot;#,##0\);\(\ \ \);"/>
    <numFmt numFmtId="184" formatCode="#,##0.0_ "/>
    <numFmt numFmtId="185" formatCode="_-* #,##0.0_-;\-* #,##0.0_-;_-* &quot;-&quot;?_-;_-@_-"/>
    <numFmt numFmtId="186" formatCode="#,##0_);\(#,##0\)"/>
    <numFmt numFmtId="187" formatCode="#,##0;\-#,##0;&quot; &quot;"/>
    <numFmt numFmtId="188" formatCode="#,##0;\-#,##0;&quot;-&quot;;"/>
    <numFmt numFmtId="189" formatCode="#,##0;[Red]#,##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_);[Red]\(0\)"/>
    <numFmt numFmtId="196" formatCode="_-* #,##0_-;\-* #,##0_-;_-* &quot;-&quot;?_-;_-@_-"/>
    <numFmt numFmtId="197" formatCode="#,##0_);[Red]\(#,##0\)"/>
    <numFmt numFmtId="198" formatCode="[$-412]yyyy&quot;년&quot;\ m&quot;월&quot;\ d&quot;일&quot;\ dddd"/>
    <numFmt numFmtId="199" formatCode="_-* #,##0.0_-;\-* #,##0.0_-;_-* &quot;-&quot;_-;_-@_-"/>
    <numFmt numFmtId="200" formatCode="_-* #,##0.00_-;\-* #,##0.00_-;_-* &quot;-&quot;_-;_-@_-"/>
    <numFmt numFmtId="201" formatCode="0_ "/>
    <numFmt numFmtId="202" formatCode="[$-412]AM/PM\ h:mm:ss"/>
  </numFmts>
  <fonts count="40">
    <font>
      <sz val="11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Arial"/>
      <family val="2"/>
    </font>
    <font>
      <sz val="8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.6"/>
      <color indexed="8"/>
      <name val="바탕체"/>
      <family val="1"/>
    </font>
    <font>
      <sz val="10"/>
      <color indexed="8"/>
      <name val="바탕체"/>
      <family val="1"/>
    </font>
    <font>
      <sz val="11"/>
      <color indexed="8"/>
      <name val="바탕체"/>
      <family val="1"/>
    </font>
    <font>
      <b/>
      <sz val="14"/>
      <color indexed="8"/>
      <name val="바탕체"/>
      <family val="1"/>
    </font>
    <font>
      <sz val="10"/>
      <name val="돋움"/>
      <family val="3"/>
    </font>
    <font>
      <sz val="9"/>
      <name val="바탕체"/>
      <family val="1"/>
    </font>
    <font>
      <sz val="11"/>
      <color indexed="10"/>
      <name val="돋움"/>
      <family val="3"/>
    </font>
    <font>
      <sz val="11"/>
      <color indexed="10"/>
      <name val="바탕체"/>
      <family val="1"/>
    </font>
    <font>
      <b/>
      <sz val="11"/>
      <color indexed="8"/>
      <name val="바탕체"/>
      <family val="1"/>
    </font>
    <font>
      <vertAlign val="superscript"/>
      <sz val="11"/>
      <name val="바탕체"/>
      <family val="1"/>
    </font>
    <font>
      <vertAlign val="superscript"/>
      <sz val="10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바탕체"/>
      <family val="1"/>
    </font>
    <font>
      <sz val="18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20" borderId="9" applyNumberFormat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0" borderId="10" applyNumberFormat="0" applyAlignment="0" applyProtection="0"/>
    <xf numFmtId="0" fontId="2" fillId="0" borderId="11">
      <alignment horizontal="left" vertical="center"/>
      <protection/>
    </xf>
  </cellStyleXfs>
  <cellXfs count="34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5" fillId="0" borderId="0" xfId="48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41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center" vertical="center" wrapText="1"/>
    </xf>
    <xf numFmtId="41" fontId="12" fillId="0" borderId="0" xfId="0" applyNumberFormat="1" applyFont="1" applyBorder="1" applyAlignment="1">
      <alignment horizontal="center" vertical="center" wrapText="1"/>
    </xf>
    <xf numFmtId="41" fontId="12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182" fontId="5" fillId="0" borderId="0" xfId="0" applyNumberFormat="1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87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1" fontId="5" fillId="0" borderId="0" xfId="48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vertical="center"/>
    </xf>
    <xf numFmtId="181" fontId="14" fillId="0" borderId="0" xfId="0" applyNumberFormat="1" applyFont="1" applyFill="1" applyAlignment="1">
      <alignment/>
    </xf>
    <xf numFmtId="182" fontId="6" fillId="0" borderId="1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horizontal="center" vertical="center"/>
    </xf>
    <xf numFmtId="181" fontId="5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1" fontId="14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1" fontId="5" fillId="0" borderId="15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20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left" vertical="center"/>
    </xf>
    <xf numFmtId="188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/>
    </xf>
    <xf numFmtId="181" fontId="6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0" fontId="16" fillId="0" borderId="0" xfId="0" applyFont="1" applyAlignment="1">
      <alignment/>
    </xf>
    <xf numFmtId="41" fontId="17" fillId="0" borderId="0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 wrapText="1"/>
    </xf>
    <xf numFmtId="41" fontId="5" fillId="0" borderId="0" xfId="0" applyNumberFormat="1" applyFont="1" applyAlignment="1">
      <alignment vertical="center"/>
    </xf>
    <xf numFmtId="41" fontId="12" fillId="0" borderId="0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wrapText="1"/>
    </xf>
    <xf numFmtId="41" fontId="5" fillId="0" borderId="0" xfId="0" applyNumberFormat="1" applyFont="1" applyAlignment="1">
      <alignment horizontal="right"/>
    </xf>
    <xf numFmtId="0" fontId="12" fillId="0" borderId="16" xfId="0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2" fontId="7" fillId="0" borderId="0" xfId="0" applyNumberFormat="1" applyFont="1" applyFill="1" applyAlignment="1">
      <alignment horizontal="left"/>
    </xf>
    <xf numFmtId="41" fontId="5" fillId="0" borderId="0" xfId="48" applyFont="1" applyFill="1" applyAlignment="1">
      <alignment horizontal="left" vertical="center"/>
    </xf>
    <xf numFmtId="41" fontId="1" fillId="0" borderId="0" xfId="48" applyFont="1" applyFill="1" applyAlignment="1">
      <alignment vertical="center"/>
    </xf>
    <xf numFmtId="41" fontId="5" fillId="0" borderId="20" xfId="48" applyFont="1" applyFill="1" applyBorder="1" applyAlignment="1">
      <alignment horizontal="center" vertical="center" wrapText="1"/>
    </xf>
    <xf numFmtId="41" fontId="5" fillId="0" borderId="12" xfId="48" applyFont="1" applyFill="1" applyBorder="1" applyAlignment="1">
      <alignment horizontal="center" vertical="center"/>
    </xf>
    <xf numFmtId="41" fontId="5" fillId="0" borderId="13" xfId="48" applyFont="1" applyFill="1" applyBorder="1" applyAlignment="1">
      <alignment horizontal="center" vertical="center"/>
    </xf>
    <xf numFmtId="0" fontId="5" fillId="0" borderId="13" xfId="48" applyNumberFormat="1" applyFont="1" applyFill="1" applyBorder="1" applyAlignment="1">
      <alignment horizontal="center" vertical="center"/>
    </xf>
    <xf numFmtId="41" fontId="5" fillId="0" borderId="14" xfId="48" applyFont="1" applyFill="1" applyBorder="1" applyAlignment="1">
      <alignment horizontal="center" vertical="center"/>
    </xf>
    <xf numFmtId="41" fontId="5" fillId="0" borderId="14" xfId="48" applyFont="1" applyFill="1" applyBorder="1" applyAlignment="1">
      <alignment vertical="center"/>
    </xf>
    <xf numFmtId="41" fontId="5" fillId="0" borderId="0" xfId="48" applyFont="1" applyFill="1" applyAlignment="1">
      <alignment horizontal="right" vertical="center"/>
    </xf>
    <xf numFmtId="41" fontId="5" fillId="0" borderId="0" xfId="48" applyFont="1" applyFill="1" applyAlignment="1">
      <alignment vertical="center"/>
    </xf>
    <xf numFmtId="41" fontId="5" fillId="0" borderId="0" xfId="48" applyFont="1" applyFill="1" applyAlignment="1">
      <alignment horizontal="left"/>
    </xf>
    <xf numFmtId="0" fontId="6" fillId="0" borderId="16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5" fillId="0" borderId="0" xfId="48" applyNumberFormat="1" applyFont="1" applyFill="1" applyAlignment="1">
      <alignment horizontal="right" vertical="center"/>
    </xf>
    <xf numFmtId="41" fontId="12" fillId="0" borderId="26" xfId="0" applyNumberFormat="1" applyFont="1" applyBorder="1" applyAlignment="1">
      <alignment horizontal="center" vertical="center" wrapText="1"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0" fillId="0" borderId="0" xfId="65" applyFill="1">
      <alignment/>
      <protection/>
    </xf>
    <xf numFmtId="0" fontId="5" fillId="0" borderId="0" xfId="65" applyFont="1" applyFill="1">
      <alignment/>
      <protection/>
    </xf>
    <xf numFmtId="0" fontId="5" fillId="0" borderId="0" xfId="65" applyFont="1" applyFill="1" applyAlignment="1">
      <alignment horizontal="center"/>
      <protection/>
    </xf>
    <xf numFmtId="0" fontId="5" fillId="0" borderId="0" xfId="65" applyFont="1" applyFill="1" applyAlignment="1">
      <alignment horizontal="left"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20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/>
      <protection/>
    </xf>
    <xf numFmtId="41" fontId="5" fillId="0" borderId="0" xfId="65" applyNumberFormat="1" applyFont="1" applyFill="1" applyBorder="1" applyAlignment="1">
      <alignment vertical="center"/>
      <protection/>
    </xf>
    <xf numFmtId="187" fontId="5" fillId="0" borderId="0" xfId="65" applyNumberFormat="1" applyFont="1" applyFill="1" applyBorder="1" applyAlignment="1">
      <alignment vertical="center"/>
      <protection/>
    </xf>
    <xf numFmtId="181" fontId="5" fillId="0" borderId="0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0" fillId="0" borderId="0" xfId="65" applyFill="1" applyAlignment="1">
      <alignment horizontal="left"/>
      <protection/>
    </xf>
    <xf numFmtId="0" fontId="7" fillId="0" borderId="0" xfId="65" applyFont="1" applyFill="1" applyAlignment="1">
      <alignment horizontal="left"/>
      <protection/>
    </xf>
    <xf numFmtId="0" fontId="5" fillId="0" borderId="20" xfId="65" applyNumberFormat="1" applyFont="1" applyFill="1" applyBorder="1" applyAlignment="1">
      <alignment horizontal="center" vertical="center" wrapText="1"/>
      <protection/>
    </xf>
    <xf numFmtId="41" fontId="5" fillId="0" borderId="0" xfId="65" applyNumberFormat="1" applyFont="1" applyFill="1" applyAlignment="1">
      <alignment horizontal="right" vertical="center"/>
      <protection/>
    </xf>
    <xf numFmtId="0" fontId="0" fillId="0" borderId="0" xfId="65" applyFont="1" applyFill="1" applyAlignment="1">
      <alignment horizontal="left"/>
      <protection/>
    </xf>
    <xf numFmtId="41" fontId="5" fillId="0" borderId="0" xfId="65" applyNumberFormat="1" applyFont="1" applyFill="1" applyBorder="1" applyAlignment="1">
      <alignment horizontal="right" vertical="center"/>
      <protection/>
    </xf>
    <xf numFmtId="0" fontId="0" fillId="0" borderId="0" xfId="65" applyFont="1" applyFill="1">
      <alignment/>
      <protection/>
    </xf>
    <xf numFmtId="0" fontId="5" fillId="0" borderId="0" xfId="65" applyFont="1" applyFill="1" applyBorder="1" applyAlignment="1">
      <alignment horizontal="center" vertical="center"/>
      <protection/>
    </xf>
    <xf numFmtId="41" fontId="1" fillId="0" borderId="0" xfId="65" applyNumberFormat="1" applyFont="1" applyFill="1" applyBorder="1" applyAlignment="1">
      <alignment vertical="center"/>
      <protection/>
    </xf>
    <xf numFmtId="182" fontId="0" fillId="0" borderId="0" xfId="65" applyNumberFormat="1" applyFill="1">
      <alignment/>
      <protection/>
    </xf>
    <xf numFmtId="41" fontId="1" fillId="0" borderId="0" xfId="0" applyNumberFormat="1" applyFont="1" applyFill="1" applyAlignment="1">
      <alignment vertical="center"/>
    </xf>
    <xf numFmtId="181" fontId="14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/>
    </xf>
    <xf numFmtId="41" fontId="5" fillId="0" borderId="16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center" vertical="center"/>
    </xf>
    <xf numFmtId="41" fontId="5" fillId="0" borderId="0" xfId="49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horizontal="right" vertical="center"/>
    </xf>
    <xf numFmtId="41" fontId="5" fillId="0" borderId="22" xfId="49" applyNumberFormat="1" applyFont="1" applyFill="1" applyBorder="1" applyAlignment="1">
      <alignment vertical="center"/>
    </xf>
    <xf numFmtId="41" fontId="5" fillId="0" borderId="16" xfId="49" applyNumberFormat="1" applyFont="1" applyFill="1" applyBorder="1" applyAlignment="1">
      <alignment horizontal="right" vertical="center"/>
    </xf>
    <xf numFmtId="41" fontId="5" fillId="0" borderId="16" xfId="49" applyNumberFormat="1" applyFont="1" applyFill="1" applyBorder="1" applyAlignment="1">
      <alignment vertical="center"/>
    </xf>
    <xf numFmtId="187" fontId="5" fillId="0" borderId="0" xfId="49" applyNumberFormat="1" applyFont="1" applyFill="1" applyBorder="1" applyAlignment="1">
      <alignment vertical="center"/>
    </xf>
    <xf numFmtId="187" fontId="5" fillId="0" borderId="0" xfId="49" applyNumberFormat="1" applyFont="1" applyFill="1" applyBorder="1" applyAlignment="1">
      <alignment horizontal="right" vertical="center"/>
    </xf>
    <xf numFmtId="41" fontId="5" fillId="0" borderId="0" xfId="49" applyFont="1" applyFill="1" applyBorder="1" applyAlignment="1">
      <alignment vertical="center"/>
    </xf>
    <xf numFmtId="41" fontId="5" fillId="0" borderId="0" xfId="49" applyFont="1" applyFill="1" applyBorder="1" applyAlignment="1">
      <alignment horizontal="right" vertical="center"/>
    </xf>
    <xf numFmtId="41" fontId="17" fillId="0" borderId="0" xfId="49" applyNumberFormat="1" applyFont="1" applyFill="1" applyBorder="1" applyAlignment="1">
      <alignment horizontal="right" vertical="center"/>
    </xf>
    <xf numFmtId="41" fontId="17" fillId="0" borderId="0" xfId="49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horizontal="center" vertical="center"/>
    </xf>
    <xf numFmtId="181" fontId="6" fillId="0" borderId="0" xfId="49" applyNumberFormat="1" applyFont="1" applyFill="1" applyBorder="1" applyAlignment="1">
      <alignment vertical="center"/>
    </xf>
    <xf numFmtId="41" fontId="12" fillId="0" borderId="0" xfId="49" applyNumberFormat="1" applyFont="1" applyAlignment="1">
      <alignment horizontal="right" vertical="center" wrapText="1"/>
    </xf>
    <xf numFmtId="41" fontId="12" fillId="0" borderId="0" xfId="49" applyNumberFormat="1" applyFont="1" applyBorder="1" applyAlignment="1">
      <alignment horizontal="right" vertical="center" wrapText="1"/>
    </xf>
    <xf numFmtId="41" fontId="5" fillId="0" borderId="0" xfId="49" applyFont="1" applyAlignment="1">
      <alignment vertical="center"/>
    </xf>
    <xf numFmtId="0" fontId="12" fillId="0" borderId="19" xfId="49" applyNumberFormat="1" applyFont="1" applyBorder="1" applyAlignment="1">
      <alignment horizontal="center" vertical="center" wrapText="1"/>
    </xf>
    <xf numFmtId="41" fontId="12" fillId="0" borderId="0" xfId="49" applyNumberFormat="1" applyFont="1" applyBorder="1" applyAlignment="1">
      <alignment horizontal="left" vertical="center" wrapText="1"/>
    </xf>
    <xf numFmtId="41" fontId="5" fillId="0" borderId="0" xfId="49" applyNumberFormat="1" applyFont="1" applyBorder="1" applyAlignment="1">
      <alignment horizontal="left" vertical="center"/>
    </xf>
    <xf numFmtId="41" fontId="5" fillId="0" borderId="0" xfId="49" applyNumberFormat="1" applyFont="1" applyBorder="1" applyAlignment="1">
      <alignment horizontal="right" vertical="center"/>
    </xf>
    <xf numFmtId="41" fontId="5" fillId="0" borderId="0" xfId="49" applyFont="1" applyAlignment="1">
      <alignment horizontal="left"/>
    </xf>
    <xf numFmtId="41" fontId="12" fillId="0" borderId="19" xfId="49" applyFont="1" applyBorder="1" applyAlignment="1">
      <alignment horizontal="left" vertical="center" wrapText="1"/>
    </xf>
    <xf numFmtId="41" fontId="18" fillId="0" borderId="0" xfId="49" applyNumberFormat="1" applyFont="1" applyAlignment="1">
      <alignment horizontal="left" vertical="center" wrapText="1"/>
    </xf>
    <xf numFmtId="41" fontId="18" fillId="0" borderId="0" xfId="49" applyNumberFormat="1" applyFont="1" applyAlignment="1">
      <alignment horizontal="right" vertical="center" wrapText="1"/>
    </xf>
    <xf numFmtId="41" fontId="12" fillId="0" borderId="0" xfId="49" applyNumberFormat="1" applyFont="1" applyAlignment="1">
      <alignment horizontal="left" vertical="center" wrapText="1"/>
    </xf>
    <xf numFmtId="41" fontId="12" fillId="0" borderId="19" xfId="49" applyFont="1" applyBorder="1" applyAlignment="1">
      <alignment horizontal="center" vertical="center" wrapText="1"/>
    </xf>
    <xf numFmtId="41" fontId="5" fillId="0" borderId="0" xfId="49" applyNumberFormat="1" applyFont="1" applyFill="1" applyAlignment="1">
      <alignment horizontal="right" vertical="center"/>
    </xf>
    <xf numFmtId="41" fontId="5" fillId="0" borderId="0" xfId="49" applyNumberFormat="1" applyFont="1" applyFill="1" applyAlignment="1">
      <alignment vertical="center"/>
    </xf>
    <xf numFmtId="0" fontId="0" fillId="0" borderId="0" xfId="0" applyBorder="1" applyAlignment="1">
      <alignment/>
    </xf>
    <xf numFmtId="0" fontId="5" fillId="0" borderId="0" xfId="65" applyFont="1" applyFill="1" applyBorder="1" applyAlignment="1">
      <alignment horizontal="left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1" fontId="12" fillId="0" borderId="0" xfId="49" applyNumberFormat="1" applyFont="1" applyAlignment="1">
      <alignment horizontal="center" vertical="center" wrapText="1"/>
    </xf>
    <xf numFmtId="41" fontId="12" fillId="0" borderId="0" xfId="49" applyNumberFormat="1" applyFont="1" applyBorder="1" applyAlignment="1">
      <alignment horizontal="center" vertical="center" wrapText="1"/>
    </xf>
    <xf numFmtId="182" fontId="0" fillId="0" borderId="0" xfId="65" applyNumberFormat="1" applyFill="1" applyBorder="1">
      <alignment/>
      <protection/>
    </xf>
    <xf numFmtId="41" fontId="6" fillId="0" borderId="27" xfId="0" applyNumberFormat="1" applyFont="1" applyFill="1" applyBorder="1" applyAlignment="1">
      <alignment horizontal="center" vertical="center"/>
    </xf>
    <xf numFmtId="182" fontId="6" fillId="0" borderId="15" xfId="0" applyNumberFormat="1" applyFont="1" applyFill="1" applyBorder="1" applyAlignment="1">
      <alignment horizontal="center" vertical="center"/>
    </xf>
    <xf numFmtId="181" fontId="6" fillId="0" borderId="16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14" fillId="0" borderId="16" xfId="0" applyNumberFormat="1" applyFont="1" applyFill="1" applyBorder="1" applyAlignment="1">
      <alignment horizontal="center" vertical="center"/>
    </xf>
    <xf numFmtId="41" fontId="6" fillId="0" borderId="16" xfId="49" applyNumberFormat="1" applyFont="1" applyFill="1" applyBorder="1" applyAlignment="1">
      <alignment horizontal="center" vertical="center"/>
    </xf>
    <xf numFmtId="0" fontId="5" fillId="0" borderId="15" xfId="65" applyFont="1" applyFill="1" applyBorder="1" applyAlignment="1">
      <alignment horizontal="center" vertical="center"/>
      <protection/>
    </xf>
    <xf numFmtId="41" fontId="12" fillId="0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41" fontId="12" fillId="0" borderId="16" xfId="49" applyNumberFormat="1" applyFont="1" applyBorder="1" applyAlignment="1">
      <alignment horizontal="right" vertical="center" wrapText="1"/>
    </xf>
    <xf numFmtId="41" fontId="12" fillId="0" borderId="16" xfId="0" applyNumberFormat="1" applyFont="1" applyBorder="1" applyAlignment="1">
      <alignment horizontal="right" vertical="center" wrapText="1"/>
    </xf>
    <xf numFmtId="41" fontId="12" fillId="0" borderId="23" xfId="49" applyFont="1" applyBorder="1" applyAlignment="1">
      <alignment horizontal="center" vertical="center" wrapText="1"/>
    </xf>
    <xf numFmtId="41" fontId="12" fillId="0" borderId="16" xfId="49" applyNumberFormat="1" applyFont="1" applyBorder="1" applyAlignment="1">
      <alignment horizontal="left" vertical="center" wrapText="1"/>
    </xf>
    <xf numFmtId="41" fontId="5" fillId="0" borderId="16" xfId="49" applyNumberFormat="1" applyFont="1" applyBorder="1" applyAlignment="1">
      <alignment horizontal="left" vertical="center"/>
    </xf>
    <xf numFmtId="41" fontId="5" fillId="0" borderId="16" xfId="49" applyNumberFormat="1" applyFont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15" xfId="48" applyFont="1" applyFill="1" applyBorder="1" applyAlignment="1">
      <alignment vertical="center"/>
    </xf>
    <xf numFmtId="41" fontId="12" fillId="0" borderId="16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vertical="center"/>
    </xf>
    <xf numFmtId="181" fontId="14" fillId="0" borderId="27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1" fontId="6" fillId="24" borderId="0" xfId="0" applyNumberFormat="1" applyFont="1" applyFill="1" applyBorder="1" applyAlignment="1">
      <alignment horizontal="center" vertical="center"/>
    </xf>
    <xf numFmtId="41" fontId="6" fillId="24" borderId="16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41" fontId="5" fillId="0" borderId="0" xfId="64" applyNumberFormat="1" applyFont="1" applyFill="1" applyBorder="1" applyAlignment="1">
      <alignment horizontal="center" vertical="center"/>
    </xf>
    <xf numFmtId="41" fontId="0" fillId="0" borderId="0" xfId="64" applyNumberFormat="1" applyFont="1" applyFill="1" applyBorder="1" applyAlignment="1">
      <alignment horizontal="center"/>
    </xf>
    <xf numFmtId="41" fontId="5" fillId="0" borderId="16" xfId="64" applyNumberFormat="1" applyFont="1" applyFill="1" applyBorder="1" applyAlignment="1">
      <alignment horizontal="center" vertical="center"/>
    </xf>
    <xf numFmtId="41" fontId="0" fillId="0" borderId="16" xfId="64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41" fontId="5" fillId="0" borderId="27" xfId="65" applyNumberFormat="1" applyFont="1" applyFill="1" applyBorder="1" applyAlignment="1">
      <alignment vertical="center"/>
      <protection/>
    </xf>
    <xf numFmtId="41" fontId="5" fillId="0" borderId="27" xfId="65" applyNumberFormat="1" applyFont="1" applyFill="1" applyBorder="1" applyAlignment="1">
      <alignment horizontal="center" vertical="center"/>
      <protection/>
    </xf>
    <xf numFmtId="41" fontId="5" fillId="0" borderId="27" xfId="48" applyFont="1" applyFill="1" applyBorder="1" applyAlignment="1">
      <alignment vertical="center"/>
    </xf>
    <xf numFmtId="41" fontId="5" fillId="0" borderId="0" xfId="65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38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2" fillId="0" borderId="16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1" fontId="7" fillId="0" borderId="0" xfId="48" applyFont="1" applyFill="1" applyAlignment="1">
      <alignment horizontal="left"/>
    </xf>
    <xf numFmtId="41" fontId="5" fillId="0" borderId="0" xfId="48" applyFont="1" applyFill="1" applyBorder="1" applyAlignment="1">
      <alignment horizontal="center" vertical="center"/>
    </xf>
    <xf numFmtId="0" fontId="7" fillId="0" borderId="0" xfId="65" applyFont="1" applyFill="1" applyAlignment="1">
      <alignment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5" fillId="0" borderId="4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82" fontId="7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right" vertical="center" wrapText="1" indent="3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표준_남부서통계(1)-23" xfId="65"/>
    <cellStyle name="Hyperlink" xfId="66"/>
    <cellStyle name="Header1" xfId="67"/>
    <cellStyle name="Header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5"/>
  <sheetViews>
    <sheetView zoomScalePageLayoutView="0" workbookViewId="0" topLeftCell="A1">
      <selection activeCell="K15" sqref="K15"/>
    </sheetView>
  </sheetViews>
  <sheetFormatPr defaultColWidth="8.88671875" defaultRowHeight="13.5"/>
  <cols>
    <col min="1" max="1" width="11.10546875" style="148" customWidth="1"/>
    <col min="2" max="16384" width="8.88671875" style="148" customWidth="1"/>
  </cols>
  <sheetData>
    <row r="1" ht="18" customHeight="1"/>
    <row r="2" spans="1:5" s="149" customFormat="1" ht="21" customHeight="1">
      <c r="A2" s="308" t="s">
        <v>484</v>
      </c>
      <c r="B2" s="308"/>
      <c r="C2" s="308"/>
      <c r="D2" s="308"/>
      <c r="E2" s="308"/>
    </row>
    <row r="3" spans="1:5" s="149" customFormat="1" ht="18.75" customHeight="1">
      <c r="A3" s="150"/>
      <c r="B3" s="150"/>
      <c r="C3" s="150"/>
      <c r="D3" s="150"/>
      <c r="E3" s="150"/>
    </row>
    <row r="4" s="152" customFormat="1" ht="19.5" customHeight="1">
      <c r="A4" s="151" t="s">
        <v>38</v>
      </c>
    </row>
    <row r="5" spans="1:17" s="152" customFormat="1" ht="27.75" customHeight="1">
      <c r="A5" s="312" t="s">
        <v>275</v>
      </c>
      <c r="B5" s="309" t="s">
        <v>276</v>
      </c>
      <c r="C5" s="311"/>
      <c r="D5" s="309" t="s">
        <v>277</v>
      </c>
      <c r="E5" s="309"/>
      <c r="F5" s="310" t="s">
        <v>278</v>
      </c>
      <c r="G5" s="311"/>
      <c r="H5" s="309" t="s">
        <v>279</v>
      </c>
      <c r="I5" s="309"/>
      <c r="J5" s="310" t="s">
        <v>280</v>
      </c>
      <c r="K5" s="311"/>
      <c r="L5" s="309" t="s">
        <v>382</v>
      </c>
      <c r="M5" s="309"/>
      <c r="N5" s="310" t="s">
        <v>281</v>
      </c>
      <c r="O5" s="311"/>
      <c r="P5" s="288" t="s">
        <v>402</v>
      </c>
      <c r="Q5" s="289"/>
    </row>
    <row r="6" spans="1:17" s="152" customFormat="1" ht="27.75" customHeight="1">
      <c r="A6" s="312"/>
      <c r="B6" s="146" t="s">
        <v>39</v>
      </c>
      <c r="C6" s="147" t="s">
        <v>40</v>
      </c>
      <c r="D6" s="146" t="s">
        <v>39</v>
      </c>
      <c r="E6" s="146" t="s">
        <v>40</v>
      </c>
      <c r="F6" s="204" t="s">
        <v>39</v>
      </c>
      <c r="G6" s="147" t="s">
        <v>40</v>
      </c>
      <c r="H6" s="146" t="s">
        <v>39</v>
      </c>
      <c r="I6" s="146" t="s">
        <v>40</v>
      </c>
      <c r="J6" s="204" t="s">
        <v>39</v>
      </c>
      <c r="K6" s="147" t="s">
        <v>40</v>
      </c>
      <c r="L6" s="146" t="s">
        <v>39</v>
      </c>
      <c r="M6" s="146" t="s">
        <v>40</v>
      </c>
      <c r="N6" s="204" t="s">
        <v>39</v>
      </c>
      <c r="O6" s="147" t="s">
        <v>40</v>
      </c>
      <c r="P6" s="12" t="s">
        <v>39</v>
      </c>
      <c r="Q6" s="13" t="s">
        <v>40</v>
      </c>
    </row>
    <row r="7" spans="1:17" s="152" customFormat="1" ht="27.75" customHeight="1">
      <c r="A7" s="154" t="s">
        <v>228</v>
      </c>
      <c r="B7" s="155">
        <v>7780</v>
      </c>
      <c r="C7" s="155">
        <v>6838</v>
      </c>
      <c r="D7" s="247">
        <v>64</v>
      </c>
      <c r="E7" s="247">
        <v>67</v>
      </c>
      <c r="F7" s="247">
        <v>1209</v>
      </c>
      <c r="G7" s="247">
        <v>375</v>
      </c>
      <c r="H7" s="247">
        <v>1429</v>
      </c>
      <c r="I7" s="247">
        <v>1401</v>
      </c>
      <c r="J7" s="247">
        <v>1236</v>
      </c>
      <c r="K7" s="247">
        <v>1321</v>
      </c>
      <c r="L7" s="248" t="s">
        <v>383</v>
      </c>
      <c r="M7" s="248" t="s">
        <v>383</v>
      </c>
      <c r="N7" s="247">
        <v>264</v>
      </c>
      <c r="O7" s="247">
        <v>212</v>
      </c>
      <c r="P7" s="249">
        <v>3578</v>
      </c>
      <c r="Q7" s="249">
        <v>3462</v>
      </c>
    </row>
    <row r="8" spans="1:17" s="152" customFormat="1" ht="27.75" customHeight="1">
      <c r="A8" s="154" t="s">
        <v>282</v>
      </c>
      <c r="B8" s="155">
        <v>8642</v>
      </c>
      <c r="C8" s="155">
        <v>7911</v>
      </c>
      <c r="D8" s="155">
        <v>72</v>
      </c>
      <c r="E8" s="155">
        <v>59</v>
      </c>
      <c r="F8" s="155">
        <v>1002</v>
      </c>
      <c r="G8" s="155">
        <v>510</v>
      </c>
      <c r="H8" s="155">
        <v>1439</v>
      </c>
      <c r="I8" s="155">
        <v>1381</v>
      </c>
      <c r="J8" s="155">
        <v>1054</v>
      </c>
      <c r="K8" s="155">
        <v>1010</v>
      </c>
      <c r="L8" s="250" t="s">
        <v>383</v>
      </c>
      <c r="M8" s="250" t="s">
        <v>383</v>
      </c>
      <c r="N8" s="155">
        <v>266</v>
      </c>
      <c r="O8" s="155">
        <v>260</v>
      </c>
      <c r="P8" s="15">
        <v>4809</v>
      </c>
      <c r="Q8" s="15">
        <v>4691</v>
      </c>
    </row>
    <row r="9" spans="1:17" s="152" customFormat="1" ht="27.75" customHeight="1">
      <c r="A9" s="154" t="s">
        <v>285</v>
      </c>
      <c r="B9" s="155">
        <v>9154</v>
      </c>
      <c r="C9" s="155">
        <v>8562</v>
      </c>
      <c r="D9" s="155">
        <v>79</v>
      </c>
      <c r="E9" s="155">
        <v>83</v>
      </c>
      <c r="F9" s="155">
        <v>769</v>
      </c>
      <c r="G9" s="155">
        <v>429</v>
      </c>
      <c r="H9" s="155">
        <v>1482</v>
      </c>
      <c r="I9" s="155">
        <v>1461</v>
      </c>
      <c r="J9" s="155">
        <v>1104</v>
      </c>
      <c r="K9" s="155">
        <v>1000</v>
      </c>
      <c r="L9" s="155">
        <v>265</v>
      </c>
      <c r="M9" s="155">
        <v>264</v>
      </c>
      <c r="N9" s="155">
        <v>265</v>
      </c>
      <c r="O9" s="155">
        <v>264</v>
      </c>
      <c r="P9" s="15">
        <v>5190</v>
      </c>
      <c r="Q9" s="15">
        <v>5061</v>
      </c>
    </row>
    <row r="10" spans="1:17" s="152" customFormat="1" ht="27.75" customHeight="1">
      <c r="A10" s="154" t="s">
        <v>314</v>
      </c>
      <c r="B10" s="155">
        <v>8092</v>
      </c>
      <c r="C10" s="155">
        <v>7735</v>
      </c>
      <c r="D10" s="155">
        <v>88</v>
      </c>
      <c r="E10" s="155">
        <v>92</v>
      </c>
      <c r="F10" s="155">
        <v>838</v>
      </c>
      <c r="G10" s="155">
        <v>711</v>
      </c>
      <c r="H10" s="155">
        <v>1427</v>
      </c>
      <c r="I10" s="155">
        <v>1399</v>
      </c>
      <c r="J10" s="155">
        <v>1145</v>
      </c>
      <c r="K10" s="155">
        <v>1038</v>
      </c>
      <c r="L10" s="155">
        <v>127</v>
      </c>
      <c r="M10" s="155">
        <v>68</v>
      </c>
      <c r="N10" s="155">
        <v>217</v>
      </c>
      <c r="O10" s="155">
        <v>229</v>
      </c>
      <c r="P10" s="15">
        <v>4250</v>
      </c>
      <c r="Q10" s="15">
        <v>4198</v>
      </c>
    </row>
    <row r="11" spans="1:17" s="152" customFormat="1" ht="27.75" customHeight="1">
      <c r="A11" s="154" t="s">
        <v>401</v>
      </c>
      <c r="B11" s="19">
        <f>SUM(P11+N11+J11+H11+F11+D11+L11)</f>
        <v>8677</v>
      </c>
      <c r="C11" s="19">
        <f>SUM(Q11+O11+K11+I11+G11+E11+M11)</f>
        <v>8149</v>
      </c>
      <c r="D11" s="19">
        <v>103</v>
      </c>
      <c r="E11" s="19">
        <v>90</v>
      </c>
      <c r="F11" s="19">
        <v>1075</v>
      </c>
      <c r="G11" s="19">
        <v>960</v>
      </c>
      <c r="H11" s="19">
        <v>1521</v>
      </c>
      <c r="I11" s="19">
        <v>1320</v>
      </c>
      <c r="J11" s="19">
        <v>963</v>
      </c>
      <c r="K11" s="19">
        <v>873</v>
      </c>
      <c r="L11" s="19">
        <v>44</v>
      </c>
      <c r="M11" s="19">
        <v>31</v>
      </c>
      <c r="N11" s="19">
        <v>228</v>
      </c>
      <c r="O11" s="19">
        <v>220</v>
      </c>
      <c r="P11" s="19">
        <v>4743</v>
      </c>
      <c r="Q11" s="19">
        <v>4655</v>
      </c>
    </row>
    <row r="12" spans="1:17" s="152" customFormat="1" ht="27.75" customHeight="1">
      <c r="A12" s="216" t="s">
        <v>475</v>
      </c>
      <c r="B12" s="217">
        <v>7426</v>
      </c>
      <c r="C12" s="217">
        <v>5811</v>
      </c>
      <c r="D12" s="217">
        <v>110</v>
      </c>
      <c r="E12" s="217">
        <v>84</v>
      </c>
      <c r="F12" s="217">
        <v>1271</v>
      </c>
      <c r="G12" s="217">
        <v>440</v>
      </c>
      <c r="H12" s="217">
        <v>1566</v>
      </c>
      <c r="I12" s="217">
        <v>1254</v>
      </c>
      <c r="J12" s="217">
        <v>985</v>
      </c>
      <c r="K12" s="217">
        <v>835</v>
      </c>
      <c r="L12" s="217">
        <v>33</v>
      </c>
      <c r="M12" s="217">
        <v>19</v>
      </c>
      <c r="N12" s="217">
        <v>250</v>
      </c>
      <c r="O12" s="217">
        <v>211</v>
      </c>
      <c r="P12" s="217">
        <v>3211</v>
      </c>
      <c r="Q12" s="217">
        <v>2968</v>
      </c>
    </row>
    <row r="13" spans="1:17" s="152" customFormat="1" ht="6.75" customHeight="1">
      <c r="A13" s="166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8"/>
      <c r="Q13" s="158"/>
    </row>
    <row r="14" s="158" customFormat="1" ht="23.25" customHeight="1">
      <c r="A14" s="203" t="s">
        <v>404</v>
      </c>
    </row>
    <row r="15" spans="1:15" ht="13.5">
      <c r="A15" s="159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</row>
  </sheetData>
  <sheetProtection/>
  <mergeCells count="10">
    <mergeCell ref="A2:E2"/>
    <mergeCell ref="H5:I5"/>
    <mergeCell ref="J5:K5"/>
    <mergeCell ref="L5:M5"/>
    <mergeCell ref="P5:Q5"/>
    <mergeCell ref="N5:O5"/>
    <mergeCell ref="A5:A6"/>
    <mergeCell ref="B5:C5"/>
    <mergeCell ref="D5:E5"/>
    <mergeCell ref="F5:G5"/>
  </mergeCells>
  <printOptions/>
  <pageMargins left="0.73" right="0.61" top="1" bottom="1" header="0.5" footer="0.5"/>
  <pageSetup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A12" sqref="A12:IV12"/>
    </sheetView>
  </sheetViews>
  <sheetFormatPr defaultColWidth="8.88671875" defaultRowHeight="13.5"/>
  <cols>
    <col min="1" max="1" width="12.21484375" style="148" customWidth="1"/>
    <col min="2" max="11" width="11.77734375" style="148" customWidth="1"/>
    <col min="12" max="12" width="9.77734375" style="148" customWidth="1"/>
    <col min="13" max="13" width="10.10546875" style="148" customWidth="1"/>
    <col min="14" max="16384" width="8.88671875" style="148" customWidth="1"/>
  </cols>
  <sheetData>
    <row r="1" ht="15.75" customHeight="1"/>
    <row r="2" spans="1:5" s="149" customFormat="1" ht="18.75" customHeight="1">
      <c r="A2" s="313" t="s">
        <v>485</v>
      </c>
      <c r="B2" s="313"/>
      <c r="C2" s="313"/>
      <c r="D2" s="313"/>
      <c r="E2" s="313"/>
    </row>
    <row r="3" s="149" customFormat="1" ht="15.75" customHeight="1"/>
    <row r="4" s="152" customFormat="1" ht="21.75" customHeight="1">
      <c r="A4" s="151" t="s">
        <v>82</v>
      </c>
    </row>
    <row r="5" spans="1:13" s="152" customFormat="1" ht="27.75" customHeight="1">
      <c r="A5" s="161" t="s">
        <v>124</v>
      </c>
      <c r="B5" s="146" t="s">
        <v>9</v>
      </c>
      <c r="C5" s="146" t="s">
        <v>80</v>
      </c>
      <c r="D5" s="146" t="s">
        <v>81</v>
      </c>
      <c r="E5" s="146" t="s">
        <v>71</v>
      </c>
      <c r="F5" s="146" t="s">
        <v>72</v>
      </c>
      <c r="G5" s="146" t="s">
        <v>73</v>
      </c>
      <c r="H5" s="146" t="s">
        <v>74</v>
      </c>
      <c r="I5" s="146" t="s">
        <v>75</v>
      </c>
      <c r="J5" s="146" t="s">
        <v>76</v>
      </c>
      <c r="K5" s="146" t="s">
        <v>78</v>
      </c>
      <c r="L5" s="147" t="s">
        <v>77</v>
      </c>
      <c r="M5" s="147" t="s">
        <v>79</v>
      </c>
    </row>
    <row r="6" spans="1:13" s="152" customFormat="1" ht="27.75" customHeight="1">
      <c r="A6" s="154" t="s">
        <v>228</v>
      </c>
      <c r="B6" s="15">
        <v>9028</v>
      </c>
      <c r="C6" s="15">
        <v>7</v>
      </c>
      <c r="D6" s="15">
        <v>380</v>
      </c>
      <c r="E6" s="15">
        <v>989</v>
      </c>
      <c r="F6" s="15">
        <v>1261</v>
      </c>
      <c r="G6" s="15">
        <v>1090</v>
      </c>
      <c r="H6" s="15">
        <v>1150</v>
      </c>
      <c r="I6" s="15">
        <v>2492</v>
      </c>
      <c r="J6" s="15">
        <v>1083</v>
      </c>
      <c r="K6" s="15">
        <v>283</v>
      </c>
      <c r="L6" s="15">
        <v>105</v>
      </c>
      <c r="M6" s="162">
        <v>188</v>
      </c>
    </row>
    <row r="7" spans="1:13" s="152" customFormat="1" ht="27.75" customHeight="1">
      <c r="A7" s="154" t="s">
        <v>227</v>
      </c>
      <c r="B7" s="15">
        <v>10301</v>
      </c>
      <c r="C7" s="15">
        <v>11</v>
      </c>
      <c r="D7" s="15">
        <v>526</v>
      </c>
      <c r="E7" s="15">
        <v>1143</v>
      </c>
      <c r="F7" s="15">
        <v>1446</v>
      </c>
      <c r="G7" s="15">
        <v>1282</v>
      </c>
      <c r="H7" s="15">
        <v>1353</v>
      </c>
      <c r="I7" s="15">
        <v>2682</v>
      </c>
      <c r="J7" s="15">
        <v>1235</v>
      </c>
      <c r="K7" s="15">
        <v>338</v>
      </c>
      <c r="L7" s="15">
        <v>141</v>
      </c>
      <c r="M7" s="162">
        <v>144</v>
      </c>
    </row>
    <row r="8" spans="1:13" s="152" customFormat="1" ht="27.75" customHeight="1">
      <c r="A8" s="154" t="s">
        <v>254</v>
      </c>
      <c r="B8" s="15">
        <v>11185</v>
      </c>
      <c r="C8" s="15">
        <v>18</v>
      </c>
      <c r="D8" s="15">
        <v>537</v>
      </c>
      <c r="E8" s="15">
        <v>1086</v>
      </c>
      <c r="F8" s="15">
        <v>1714</v>
      </c>
      <c r="G8" s="15">
        <v>1336</v>
      </c>
      <c r="H8" s="15">
        <v>1419</v>
      </c>
      <c r="I8" s="15">
        <v>2985</v>
      </c>
      <c r="J8" s="15">
        <v>1447</v>
      </c>
      <c r="K8" s="15">
        <v>323</v>
      </c>
      <c r="L8" s="15">
        <v>169</v>
      </c>
      <c r="M8" s="162">
        <v>151</v>
      </c>
    </row>
    <row r="9" spans="1:13" s="152" customFormat="1" ht="27.75" customHeight="1">
      <c r="A9" s="154" t="s">
        <v>313</v>
      </c>
      <c r="B9" s="15">
        <v>10388</v>
      </c>
      <c r="C9" s="15">
        <v>4</v>
      </c>
      <c r="D9" s="15">
        <v>524</v>
      </c>
      <c r="E9" s="15">
        <v>1024</v>
      </c>
      <c r="F9" s="15">
        <v>1543</v>
      </c>
      <c r="G9" s="15">
        <v>1208</v>
      </c>
      <c r="H9" s="15">
        <v>1291</v>
      </c>
      <c r="I9" s="15">
        <v>2641</v>
      </c>
      <c r="J9" s="15">
        <v>1372</v>
      </c>
      <c r="K9" s="15">
        <v>417</v>
      </c>
      <c r="L9" s="15">
        <v>194</v>
      </c>
      <c r="M9" s="162">
        <v>170</v>
      </c>
    </row>
    <row r="10" spans="1:13" s="152" customFormat="1" ht="27.75" customHeight="1">
      <c r="A10" s="154" t="s">
        <v>400</v>
      </c>
      <c r="B10" s="19">
        <f>SUM(C10:M10)</f>
        <v>9972</v>
      </c>
      <c r="C10" s="19">
        <v>17</v>
      </c>
      <c r="D10" s="19">
        <v>460</v>
      </c>
      <c r="E10" s="19">
        <v>832</v>
      </c>
      <c r="F10" s="19">
        <v>1589</v>
      </c>
      <c r="G10" s="19">
        <v>1215</v>
      </c>
      <c r="H10" s="19">
        <v>1260</v>
      </c>
      <c r="I10" s="19">
        <v>2475</v>
      </c>
      <c r="J10" s="19">
        <v>1430</v>
      </c>
      <c r="K10" s="19">
        <v>403</v>
      </c>
      <c r="L10" s="19">
        <v>163</v>
      </c>
      <c r="M10" s="20">
        <v>128</v>
      </c>
    </row>
    <row r="11" spans="1:13" s="152" customFormat="1" ht="27.75" customHeight="1">
      <c r="A11" s="216" t="s">
        <v>472</v>
      </c>
      <c r="B11" s="217">
        <v>7651</v>
      </c>
      <c r="C11" s="217">
        <v>26</v>
      </c>
      <c r="D11" s="217">
        <v>393</v>
      </c>
      <c r="E11" s="217">
        <v>618</v>
      </c>
      <c r="F11" s="217">
        <v>946</v>
      </c>
      <c r="G11" s="217">
        <v>877</v>
      </c>
      <c r="H11" s="217">
        <v>836</v>
      </c>
      <c r="I11" s="217">
        <v>1761</v>
      </c>
      <c r="J11" s="217">
        <v>1361</v>
      </c>
      <c r="K11" s="217">
        <v>449</v>
      </c>
      <c r="L11" s="217">
        <v>269</v>
      </c>
      <c r="M11" s="227">
        <v>115</v>
      </c>
    </row>
    <row r="12" s="158" customFormat="1" ht="23.25" customHeight="1">
      <c r="A12" s="203" t="s">
        <v>404</v>
      </c>
    </row>
    <row r="13" spans="1:13" s="165" customFormat="1" ht="13.5">
      <c r="A13" s="163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64"/>
    </row>
    <row r="14" s="165" customFormat="1" ht="13.5"/>
    <row r="15" s="165" customFormat="1" ht="13.5"/>
  </sheetData>
  <sheetProtection/>
  <mergeCells count="1">
    <mergeCell ref="A2:E2"/>
  </mergeCells>
  <printOptions/>
  <pageMargins left="0.17" right="0.16" top="1" bottom="1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5"/>
  <sheetViews>
    <sheetView zoomScalePageLayoutView="0" workbookViewId="0" topLeftCell="A1">
      <selection activeCell="A2" sqref="A2:E2"/>
    </sheetView>
  </sheetViews>
  <sheetFormatPr defaultColWidth="8.88671875" defaultRowHeight="13.5"/>
  <cols>
    <col min="1" max="1" width="10.3359375" style="148" customWidth="1"/>
    <col min="2" max="2" width="9.99609375" style="148" customWidth="1"/>
    <col min="3" max="3" width="9.6640625" style="148" customWidth="1"/>
    <col min="4" max="5" width="8.3359375" style="148" customWidth="1"/>
    <col min="6" max="6" width="9.21484375" style="148" customWidth="1"/>
    <col min="7" max="7" width="8.3359375" style="148" customWidth="1"/>
    <col min="8" max="8" width="8.88671875" style="148" customWidth="1"/>
    <col min="9" max="9" width="11.88671875" style="148" customWidth="1"/>
    <col min="10" max="10" width="10.77734375" style="148" customWidth="1"/>
    <col min="11" max="11" width="11.21484375" style="148" customWidth="1"/>
    <col min="12" max="12" width="9.6640625" style="148" customWidth="1"/>
    <col min="13" max="15" width="7.77734375" style="148" customWidth="1"/>
    <col min="16" max="16" width="8.6640625" style="148" customWidth="1"/>
    <col min="17" max="17" width="7.77734375" style="148" customWidth="1"/>
    <col min="18" max="16384" width="8.88671875" style="148" customWidth="1"/>
  </cols>
  <sheetData>
    <row r="1" ht="18.75" customHeight="1"/>
    <row r="2" spans="1:5" s="160" customFormat="1" ht="21" customHeight="1">
      <c r="A2" s="313" t="s">
        <v>486</v>
      </c>
      <c r="B2" s="313"/>
      <c r="C2" s="313"/>
      <c r="D2" s="313"/>
      <c r="E2" s="313"/>
    </row>
    <row r="3" s="149" customFormat="1" ht="13.5"/>
    <row r="4" spans="1:9" s="152" customFormat="1" ht="19.5" customHeight="1">
      <c r="A4" s="151" t="s">
        <v>23</v>
      </c>
      <c r="I4" s="151" t="s">
        <v>8</v>
      </c>
    </row>
    <row r="5" spans="1:17" s="152" customFormat="1" ht="19.5" customHeight="1">
      <c r="A5" s="312" t="s">
        <v>124</v>
      </c>
      <c r="B5" s="309" t="s">
        <v>48</v>
      </c>
      <c r="C5" s="309" t="s">
        <v>64</v>
      </c>
      <c r="D5" s="309"/>
      <c r="E5" s="309"/>
      <c r="F5" s="309" t="s">
        <v>65</v>
      </c>
      <c r="G5" s="309"/>
      <c r="H5" s="309"/>
      <c r="I5" s="309" t="s">
        <v>66</v>
      </c>
      <c r="J5" s="309" t="s">
        <v>45</v>
      </c>
      <c r="K5" s="309" t="s">
        <v>46</v>
      </c>
      <c r="L5" s="309" t="s">
        <v>67</v>
      </c>
      <c r="M5" s="309" t="s">
        <v>45</v>
      </c>
      <c r="N5" s="309" t="s">
        <v>46</v>
      </c>
      <c r="O5" s="309" t="s">
        <v>47</v>
      </c>
      <c r="P5" s="311" t="s">
        <v>37</v>
      </c>
      <c r="Q5" s="166"/>
    </row>
    <row r="6" spans="1:17" s="152" customFormat="1" ht="19.5" customHeight="1">
      <c r="A6" s="312"/>
      <c r="B6" s="309"/>
      <c r="C6" s="146" t="s">
        <v>49</v>
      </c>
      <c r="D6" s="146" t="s">
        <v>50</v>
      </c>
      <c r="E6" s="146" t="s">
        <v>51</v>
      </c>
      <c r="F6" s="146" t="s">
        <v>49</v>
      </c>
      <c r="G6" s="146" t="s">
        <v>50</v>
      </c>
      <c r="H6" s="146" t="s">
        <v>51</v>
      </c>
      <c r="I6" s="146" t="s">
        <v>49</v>
      </c>
      <c r="J6" s="146" t="s">
        <v>50</v>
      </c>
      <c r="K6" s="146" t="s">
        <v>51</v>
      </c>
      <c r="L6" s="146" t="s">
        <v>49</v>
      </c>
      <c r="M6" s="146" t="s">
        <v>50</v>
      </c>
      <c r="N6" s="146" t="s">
        <v>51</v>
      </c>
      <c r="O6" s="309"/>
      <c r="P6" s="311"/>
      <c r="Q6" s="166"/>
    </row>
    <row r="7" spans="1:17" s="152" customFormat="1" ht="27" customHeight="1">
      <c r="A7" s="154" t="s">
        <v>228</v>
      </c>
      <c r="B7" s="155">
        <v>9028</v>
      </c>
      <c r="C7" s="155">
        <v>1036</v>
      </c>
      <c r="D7" s="155">
        <v>113</v>
      </c>
      <c r="E7" s="155">
        <v>230</v>
      </c>
      <c r="F7" s="155">
        <v>2893</v>
      </c>
      <c r="G7" s="155">
        <v>181</v>
      </c>
      <c r="H7" s="155">
        <v>87</v>
      </c>
      <c r="I7" s="155">
        <v>624</v>
      </c>
      <c r="J7" s="155">
        <v>161</v>
      </c>
      <c r="K7" s="155">
        <v>63</v>
      </c>
      <c r="L7" s="155">
        <v>285</v>
      </c>
      <c r="M7" s="155">
        <v>30</v>
      </c>
      <c r="N7" s="155">
        <v>1</v>
      </c>
      <c r="O7" s="155">
        <v>21</v>
      </c>
      <c r="P7" s="155">
        <v>3303</v>
      </c>
      <c r="Q7" s="155"/>
    </row>
    <row r="8" spans="1:17" s="152" customFormat="1" ht="27" customHeight="1">
      <c r="A8" s="154" t="s">
        <v>227</v>
      </c>
      <c r="B8" s="155">
        <v>10301</v>
      </c>
      <c r="C8" s="155">
        <v>1098</v>
      </c>
      <c r="D8" s="155">
        <v>76</v>
      </c>
      <c r="E8" s="155">
        <v>251</v>
      </c>
      <c r="F8" s="155">
        <v>4093</v>
      </c>
      <c r="G8" s="155">
        <v>183</v>
      </c>
      <c r="H8" s="155">
        <v>164</v>
      </c>
      <c r="I8" s="155">
        <v>700</v>
      </c>
      <c r="J8" s="155">
        <v>118</v>
      </c>
      <c r="K8" s="155">
        <v>72</v>
      </c>
      <c r="L8" s="155">
        <v>204</v>
      </c>
      <c r="M8" s="155">
        <v>22</v>
      </c>
      <c r="N8" s="155">
        <v>0</v>
      </c>
      <c r="O8" s="155">
        <v>81</v>
      </c>
      <c r="P8" s="155">
        <v>3239</v>
      </c>
      <c r="Q8" s="155"/>
    </row>
    <row r="9" spans="1:17" s="152" customFormat="1" ht="27" customHeight="1">
      <c r="A9" s="154" t="s">
        <v>254</v>
      </c>
      <c r="B9" s="155">
        <v>11185</v>
      </c>
      <c r="C9" s="155">
        <v>1195</v>
      </c>
      <c r="D9" s="155">
        <v>78</v>
      </c>
      <c r="E9" s="155">
        <v>223</v>
      </c>
      <c r="F9" s="155">
        <v>4632</v>
      </c>
      <c r="G9" s="155">
        <v>236</v>
      </c>
      <c r="H9" s="155">
        <v>179</v>
      </c>
      <c r="I9" s="155">
        <v>583</v>
      </c>
      <c r="J9" s="155">
        <v>85</v>
      </c>
      <c r="K9" s="155">
        <v>76</v>
      </c>
      <c r="L9" s="155">
        <v>222</v>
      </c>
      <c r="M9" s="155">
        <v>13</v>
      </c>
      <c r="N9" s="155">
        <v>0</v>
      </c>
      <c r="O9" s="155">
        <v>24</v>
      </c>
      <c r="P9" s="155">
        <v>3639</v>
      </c>
      <c r="Q9" s="155"/>
    </row>
    <row r="10" spans="1:17" s="152" customFormat="1" ht="27" customHeight="1">
      <c r="A10" s="154" t="s">
        <v>313</v>
      </c>
      <c r="B10" s="155">
        <v>10388</v>
      </c>
      <c r="C10" s="155">
        <v>1108</v>
      </c>
      <c r="D10" s="155">
        <v>120</v>
      </c>
      <c r="E10" s="155">
        <v>300</v>
      </c>
      <c r="F10" s="155">
        <v>3845</v>
      </c>
      <c r="G10" s="155">
        <v>172</v>
      </c>
      <c r="H10" s="155">
        <v>181</v>
      </c>
      <c r="I10" s="155">
        <v>681</v>
      </c>
      <c r="J10" s="155">
        <v>101</v>
      </c>
      <c r="K10" s="155">
        <v>71</v>
      </c>
      <c r="L10" s="155">
        <v>182</v>
      </c>
      <c r="M10" s="155">
        <v>23</v>
      </c>
      <c r="N10" s="155">
        <v>0</v>
      </c>
      <c r="O10" s="155">
        <v>20</v>
      </c>
      <c r="P10" s="155">
        <v>3584</v>
      </c>
      <c r="Q10" s="155"/>
    </row>
    <row r="11" spans="1:17" s="152" customFormat="1" ht="27" customHeight="1">
      <c r="A11" s="154" t="s">
        <v>400</v>
      </c>
      <c r="B11" s="45">
        <f>SUM(C11:P11)</f>
        <v>9972</v>
      </c>
      <c r="C11" s="19">
        <v>1248</v>
      </c>
      <c r="D11" s="19">
        <v>109</v>
      </c>
      <c r="E11" s="19">
        <v>201</v>
      </c>
      <c r="F11" s="19">
        <v>3724</v>
      </c>
      <c r="G11" s="19">
        <v>185</v>
      </c>
      <c r="H11" s="19">
        <v>126</v>
      </c>
      <c r="I11" s="19">
        <v>501</v>
      </c>
      <c r="J11" s="19">
        <v>132</v>
      </c>
      <c r="K11" s="19">
        <v>61</v>
      </c>
      <c r="L11" s="19">
        <v>187</v>
      </c>
      <c r="M11" s="19">
        <v>32</v>
      </c>
      <c r="N11" s="19">
        <v>1</v>
      </c>
      <c r="O11" s="19">
        <v>31</v>
      </c>
      <c r="P11" s="19">
        <v>3434</v>
      </c>
      <c r="Q11" s="155"/>
    </row>
    <row r="12" spans="1:17" s="152" customFormat="1" ht="27" customHeight="1">
      <c r="A12" s="216" t="s">
        <v>472</v>
      </c>
      <c r="B12" s="217">
        <v>7651</v>
      </c>
      <c r="C12" s="217">
        <v>780</v>
      </c>
      <c r="D12" s="217">
        <v>131</v>
      </c>
      <c r="E12" s="217">
        <v>164</v>
      </c>
      <c r="F12" s="217">
        <v>2347</v>
      </c>
      <c r="G12" s="217">
        <v>223</v>
      </c>
      <c r="H12" s="217">
        <v>120</v>
      </c>
      <c r="I12" s="217">
        <v>355</v>
      </c>
      <c r="J12" s="217">
        <v>104</v>
      </c>
      <c r="K12" s="217">
        <v>68</v>
      </c>
      <c r="L12" s="217">
        <v>174</v>
      </c>
      <c r="M12" s="217">
        <v>24</v>
      </c>
      <c r="N12" s="217">
        <v>1</v>
      </c>
      <c r="O12" s="217">
        <v>14</v>
      </c>
      <c r="P12" s="217">
        <v>3146</v>
      </c>
      <c r="Q12" s="155"/>
    </row>
    <row r="13" s="158" customFormat="1" ht="23.25" customHeight="1">
      <c r="A13" s="203" t="s">
        <v>404</v>
      </c>
    </row>
    <row r="14" spans="2:17" ht="13.5">
      <c r="B14" s="156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ht="13.5">
      <c r="D15" s="159" t="s">
        <v>8</v>
      </c>
    </row>
  </sheetData>
  <sheetProtection/>
  <mergeCells count="9">
    <mergeCell ref="P5:P6"/>
    <mergeCell ref="F5:H5"/>
    <mergeCell ref="I5:K5"/>
    <mergeCell ref="L5:N5"/>
    <mergeCell ref="O5:O6"/>
    <mergeCell ref="A2:E2"/>
    <mergeCell ref="A5:A6"/>
    <mergeCell ref="B5:B6"/>
    <mergeCell ref="C5:E5"/>
  </mergeCells>
  <printOptions/>
  <pageMargins left="0.34" right="0.18" top="0.72" bottom="0.62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12.21484375" style="148" customWidth="1"/>
    <col min="2" max="9" width="11.77734375" style="148" customWidth="1"/>
    <col min="10" max="10" width="9.77734375" style="148" customWidth="1"/>
    <col min="11" max="11" width="10.10546875" style="148" customWidth="1"/>
    <col min="12" max="16384" width="8.88671875" style="148" customWidth="1"/>
  </cols>
  <sheetData>
    <row r="1" ht="17.25" customHeight="1"/>
    <row r="2" spans="1:4" s="149" customFormat="1" ht="22.5" customHeight="1">
      <c r="A2" s="313" t="s">
        <v>487</v>
      </c>
      <c r="B2" s="313"/>
      <c r="C2" s="313"/>
      <c r="D2" s="313"/>
    </row>
    <row r="3" s="149" customFormat="1" ht="18" customHeight="1"/>
    <row r="4" s="152" customFormat="1" ht="19.5" customHeight="1">
      <c r="A4" s="151" t="s">
        <v>23</v>
      </c>
    </row>
    <row r="5" spans="1:8" s="152" customFormat="1" ht="33.75" customHeight="1">
      <c r="A5" s="153" t="s">
        <v>124</v>
      </c>
      <c r="B5" s="146" t="s">
        <v>7</v>
      </c>
      <c r="C5" s="146" t="s">
        <v>41</v>
      </c>
      <c r="D5" s="146" t="s">
        <v>42</v>
      </c>
      <c r="E5" s="146" t="s">
        <v>43</v>
      </c>
      <c r="F5" s="146" t="s">
        <v>44</v>
      </c>
      <c r="G5" s="146" t="s">
        <v>403</v>
      </c>
      <c r="H5" s="147" t="s">
        <v>384</v>
      </c>
    </row>
    <row r="6" spans="1:8" s="152" customFormat="1" ht="27" customHeight="1">
      <c r="A6" s="154" t="s">
        <v>228</v>
      </c>
      <c r="B6" s="15">
        <v>387</v>
      </c>
      <c r="C6" s="15">
        <v>1</v>
      </c>
      <c r="D6" s="15">
        <v>118</v>
      </c>
      <c r="E6" s="15">
        <v>138</v>
      </c>
      <c r="F6" s="15">
        <v>26</v>
      </c>
      <c r="G6" s="64">
        <v>104</v>
      </c>
      <c r="H6" s="15">
        <v>0</v>
      </c>
    </row>
    <row r="7" spans="1:8" s="152" customFormat="1" ht="27" customHeight="1">
      <c r="A7" s="154" t="s">
        <v>227</v>
      </c>
      <c r="B7" s="167">
        <f>SUM(C7:H7)</f>
        <v>537</v>
      </c>
      <c r="C7" s="167">
        <v>12</v>
      </c>
      <c r="D7" s="167">
        <v>189</v>
      </c>
      <c r="E7" s="167">
        <v>162</v>
      </c>
      <c r="F7" s="167">
        <v>39</v>
      </c>
      <c r="G7" s="167">
        <v>9</v>
      </c>
      <c r="H7" s="167">
        <v>126</v>
      </c>
    </row>
    <row r="8" spans="1:8" s="152" customFormat="1" ht="27" customHeight="1">
      <c r="A8" s="154" t="s">
        <v>254</v>
      </c>
      <c r="B8" s="15">
        <v>555</v>
      </c>
      <c r="C8" s="15">
        <v>30</v>
      </c>
      <c r="D8" s="15">
        <v>169</v>
      </c>
      <c r="E8" s="15">
        <v>131</v>
      </c>
      <c r="F8" s="15">
        <v>23</v>
      </c>
      <c r="G8" s="64">
        <v>3</v>
      </c>
      <c r="H8" s="15">
        <v>199</v>
      </c>
    </row>
    <row r="9" spans="1:8" s="152" customFormat="1" ht="27" customHeight="1">
      <c r="A9" s="154" t="s">
        <v>313</v>
      </c>
      <c r="B9" s="15">
        <v>431</v>
      </c>
      <c r="C9" s="15">
        <v>20</v>
      </c>
      <c r="D9" s="15">
        <v>169</v>
      </c>
      <c r="E9" s="15">
        <v>98</v>
      </c>
      <c r="F9" s="15">
        <v>34</v>
      </c>
      <c r="G9" s="64">
        <v>1</v>
      </c>
      <c r="H9" s="15">
        <v>109</v>
      </c>
    </row>
    <row r="10" spans="1:8" s="152" customFormat="1" ht="27" customHeight="1">
      <c r="A10" s="154" t="s">
        <v>400</v>
      </c>
      <c r="B10" s="45">
        <f>SUM(C10:H10)</f>
        <v>377</v>
      </c>
      <c r="C10" s="19">
        <v>16</v>
      </c>
      <c r="D10" s="19">
        <v>177</v>
      </c>
      <c r="E10" s="19">
        <v>79</v>
      </c>
      <c r="F10" s="19">
        <v>13</v>
      </c>
      <c r="G10" s="19">
        <v>1</v>
      </c>
      <c r="H10" s="19">
        <v>91</v>
      </c>
    </row>
    <row r="11" spans="1:8" s="152" customFormat="1" ht="27" customHeight="1">
      <c r="A11" s="216" t="s">
        <v>472</v>
      </c>
      <c r="B11" s="217">
        <v>346</v>
      </c>
      <c r="C11" s="217">
        <v>7</v>
      </c>
      <c r="D11" s="217">
        <v>122</v>
      </c>
      <c r="E11" s="217">
        <v>83</v>
      </c>
      <c r="F11" s="217">
        <v>21</v>
      </c>
      <c r="G11" s="217">
        <v>5</v>
      </c>
      <c r="H11" s="217">
        <v>108</v>
      </c>
    </row>
    <row r="12" s="158" customFormat="1" ht="23.25" customHeight="1">
      <c r="A12" s="203" t="s">
        <v>404</v>
      </c>
    </row>
    <row r="13" spans="2:8" ht="14.25">
      <c r="B13" s="167"/>
      <c r="C13" s="167"/>
      <c r="D13" s="167"/>
      <c r="E13" s="167"/>
      <c r="F13" s="167"/>
      <c r="G13" s="167"/>
      <c r="H13" s="167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zoomScale="85" zoomScaleNormal="85" zoomScalePageLayoutView="0" workbookViewId="0" topLeftCell="A1">
      <selection activeCell="F16" sqref="F16"/>
    </sheetView>
  </sheetViews>
  <sheetFormatPr defaultColWidth="8.88671875" defaultRowHeight="13.5"/>
  <cols>
    <col min="1" max="1" width="10.3359375" style="8" customWidth="1"/>
    <col min="2" max="2" width="9.99609375" style="8" customWidth="1"/>
    <col min="3" max="3" width="9.6640625" style="206" customWidth="1"/>
    <col min="4" max="5" width="8.3359375" style="8" customWidth="1"/>
    <col min="6" max="6" width="9.21484375" style="8" customWidth="1"/>
    <col min="7" max="7" width="8.3359375" style="8" customWidth="1"/>
    <col min="8" max="8" width="8.88671875" style="8" customWidth="1"/>
    <col min="9" max="9" width="11.88671875" style="8" customWidth="1"/>
    <col min="10" max="10" width="10.77734375" style="8" customWidth="1"/>
    <col min="11" max="11" width="11.21484375" style="8" customWidth="1"/>
    <col min="12" max="12" width="9.21484375" style="8" customWidth="1"/>
    <col min="13" max="13" width="9.6640625" style="8" customWidth="1"/>
    <col min="14" max="16" width="7.77734375" style="8" customWidth="1"/>
    <col min="17" max="17" width="8.6640625" style="8" customWidth="1"/>
    <col min="18" max="18" width="7.77734375" style="8" customWidth="1"/>
    <col min="19" max="16384" width="8.88671875" style="8" customWidth="1"/>
  </cols>
  <sheetData>
    <row r="1" ht="15" customHeight="1"/>
    <row r="2" spans="1:18" s="148" customFormat="1" ht="18.75">
      <c r="A2" s="313" t="s">
        <v>469</v>
      </c>
      <c r="B2" s="313"/>
      <c r="C2" s="313"/>
      <c r="D2" s="313"/>
      <c r="E2" s="313"/>
      <c r="F2" s="313"/>
      <c r="G2" s="313"/>
      <c r="H2" s="313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8" s="148" customFormat="1" ht="15" customHeight="1">
      <c r="A3" s="168"/>
      <c r="B3" s="168"/>
      <c r="C3" s="20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5" s="7" customFormat="1" ht="19.5" customHeight="1">
      <c r="A4" s="10" t="s">
        <v>52</v>
      </c>
      <c r="C4" s="5"/>
      <c r="D4" s="29"/>
      <c r="E4" s="10" t="s">
        <v>8</v>
      </c>
      <c r="F4" s="10" t="s">
        <v>8</v>
      </c>
      <c r="I4" s="10" t="s">
        <v>8</v>
      </c>
      <c r="O4" s="10" t="s">
        <v>8</v>
      </c>
    </row>
    <row r="5" spans="1:18" s="7" customFormat="1" ht="19.5" customHeight="1">
      <c r="A5" s="294" t="s">
        <v>124</v>
      </c>
      <c r="B5" s="288" t="s">
        <v>68</v>
      </c>
      <c r="C5" s="288"/>
      <c r="D5" s="288"/>
      <c r="E5" s="288"/>
      <c r="F5" s="288" t="s">
        <v>69</v>
      </c>
      <c r="G5" s="288"/>
      <c r="H5" s="288"/>
      <c r="I5" s="12" t="s">
        <v>344</v>
      </c>
      <c r="J5" s="12"/>
      <c r="K5" s="12"/>
      <c r="L5" s="303" t="s">
        <v>405</v>
      </c>
      <c r="M5" s="288" t="s">
        <v>265</v>
      </c>
      <c r="N5" s="288"/>
      <c r="O5" s="288"/>
      <c r="P5" s="295" t="s">
        <v>53</v>
      </c>
      <c r="Q5" s="296" t="s">
        <v>54</v>
      </c>
      <c r="R5" s="30"/>
    </row>
    <row r="6" spans="1:18" s="7" customFormat="1" ht="19.5" customHeight="1">
      <c r="A6" s="294"/>
      <c r="B6" s="12" t="s">
        <v>7</v>
      </c>
      <c r="C6" s="13" t="s">
        <v>56</v>
      </c>
      <c r="D6" s="56" t="s">
        <v>57</v>
      </c>
      <c r="E6" s="12" t="s">
        <v>36</v>
      </c>
      <c r="F6" s="12" t="s">
        <v>58</v>
      </c>
      <c r="G6" s="12" t="s">
        <v>59</v>
      </c>
      <c r="H6" s="12" t="s">
        <v>345</v>
      </c>
      <c r="I6" s="12" t="s">
        <v>7</v>
      </c>
      <c r="J6" s="12" t="s">
        <v>60</v>
      </c>
      <c r="K6" s="12" t="s">
        <v>61</v>
      </c>
      <c r="L6" s="299"/>
      <c r="M6" s="12" t="s">
        <v>7</v>
      </c>
      <c r="N6" s="12" t="s">
        <v>62</v>
      </c>
      <c r="O6" s="12" t="s">
        <v>63</v>
      </c>
      <c r="P6" s="295"/>
      <c r="Q6" s="296"/>
      <c r="R6" s="30"/>
    </row>
    <row r="7" spans="1:18" s="7" customFormat="1" ht="27.75" customHeight="1">
      <c r="A7" s="14" t="s">
        <v>228</v>
      </c>
      <c r="B7" s="19">
        <v>65</v>
      </c>
      <c r="C7" s="19">
        <v>46</v>
      </c>
      <c r="D7" s="19">
        <v>19</v>
      </c>
      <c r="E7" s="19">
        <v>6</v>
      </c>
      <c r="F7" s="19">
        <v>45</v>
      </c>
      <c r="G7" s="19">
        <v>8</v>
      </c>
      <c r="H7" s="19">
        <v>1870</v>
      </c>
      <c r="I7" s="19">
        <v>250596</v>
      </c>
      <c r="J7" s="19">
        <v>106024</v>
      </c>
      <c r="K7" s="19">
        <v>144572</v>
      </c>
      <c r="L7" s="19"/>
      <c r="M7" s="19">
        <v>5</v>
      </c>
      <c r="N7" s="19">
        <v>2</v>
      </c>
      <c r="O7" s="19">
        <v>3</v>
      </c>
      <c r="P7" s="19">
        <v>20</v>
      </c>
      <c r="Q7" s="19">
        <v>1</v>
      </c>
      <c r="R7" s="19"/>
    </row>
    <row r="8" spans="1:18" s="7" customFormat="1" ht="27.75" customHeight="1">
      <c r="A8" s="14" t="s">
        <v>227</v>
      </c>
      <c r="B8" s="19">
        <v>153</v>
      </c>
      <c r="C8" s="19">
        <v>122</v>
      </c>
      <c r="D8" s="19">
        <v>21</v>
      </c>
      <c r="E8" s="19">
        <v>10</v>
      </c>
      <c r="F8" s="19">
        <v>49</v>
      </c>
      <c r="G8" s="19">
        <v>11</v>
      </c>
      <c r="H8" s="19">
        <v>1299</v>
      </c>
      <c r="I8" s="19">
        <v>248702</v>
      </c>
      <c r="J8" s="19">
        <v>151147</v>
      </c>
      <c r="K8" s="19">
        <v>97555</v>
      </c>
      <c r="L8" s="19"/>
      <c r="M8" s="19">
        <v>7</v>
      </c>
      <c r="N8" s="19">
        <v>0</v>
      </c>
      <c r="O8" s="19">
        <v>7</v>
      </c>
      <c r="P8" s="19">
        <v>22</v>
      </c>
      <c r="Q8" s="19">
        <v>2</v>
      </c>
      <c r="R8" s="19"/>
    </row>
    <row r="9" spans="1:18" s="7" customFormat="1" ht="27.75" customHeight="1">
      <c r="A9" s="14" t="s">
        <v>287</v>
      </c>
      <c r="B9" s="19">
        <v>144</v>
      </c>
      <c r="C9" s="19">
        <v>121</v>
      </c>
      <c r="D9" s="19">
        <v>8</v>
      </c>
      <c r="E9" s="19">
        <v>15</v>
      </c>
      <c r="F9" s="19">
        <v>60</v>
      </c>
      <c r="G9" s="19">
        <v>32</v>
      </c>
      <c r="H9" s="19">
        <v>2023</v>
      </c>
      <c r="I9" s="19">
        <v>469381</v>
      </c>
      <c r="J9" s="19">
        <v>242552</v>
      </c>
      <c r="K9" s="19">
        <v>226829</v>
      </c>
      <c r="L9" s="19"/>
      <c r="M9" s="19">
        <v>11</v>
      </c>
      <c r="N9" s="19">
        <v>2</v>
      </c>
      <c r="O9" s="19">
        <v>9</v>
      </c>
      <c r="P9" s="19">
        <v>87</v>
      </c>
      <c r="Q9" s="19">
        <v>44</v>
      </c>
      <c r="R9" s="19"/>
    </row>
    <row r="10" spans="1:18" s="7" customFormat="1" ht="27.75" customHeight="1">
      <c r="A10" s="14" t="s">
        <v>313</v>
      </c>
      <c r="B10" s="19">
        <v>144</v>
      </c>
      <c r="C10" s="19">
        <v>122</v>
      </c>
      <c r="D10" s="19">
        <v>13</v>
      </c>
      <c r="E10" s="19">
        <v>9</v>
      </c>
      <c r="F10" s="19">
        <v>61</v>
      </c>
      <c r="G10" s="19">
        <v>14</v>
      </c>
      <c r="H10" s="19">
        <v>1656</v>
      </c>
      <c r="I10" s="19">
        <v>311133</v>
      </c>
      <c r="J10" s="19">
        <v>167577</v>
      </c>
      <c r="K10" s="19">
        <v>143556</v>
      </c>
      <c r="L10" s="19"/>
      <c r="M10" s="19">
        <v>10</v>
      </c>
      <c r="N10" s="19">
        <v>2</v>
      </c>
      <c r="O10" s="19">
        <v>8</v>
      </c>
      <c r="P10" s="19">
        <v>26</v>
      </c>
      <c r="Q10" s="19">
        <v>4</v>
      </c>
      <c r="R10" s="19"/>
    </row>
    <row r="11" spans="1:18" s="7" customFormat="1" ht="27.75" customHeight="1">
      <c r="A11" s="14" t="s">
        <v>399</v>
      </c>
      <c r="B11" s="19">
        <v>129</v>
      </c>
      <c r="C11" s="19">
        <v>106</v>
      </c>
      <c r="D11" s="19">
        <v>8</v>
      </c>
      <c r="E11" s="19">
        <v>15</v>
      </c>
      <c r="F11" s="19">
        <v>50</v>
      </c>
      <c r="G11" s="19">
        <v>10</v>
      </c>
      <c r="H11" s="19">
        <v>529</v>
      </c>
      <c r="I11" s="19">
        <v>235482</v>
      </c>
      <c r="J11" s="19">
        <v>110649</v>
      </c>
      <c r="K11" s="19">
        <v>124833</v>
      </c>
      <c r="L11" s="19"/>
      <c r="M11" s="19">
        <v>10</v>
      </c>
      <c r="N11" s="19">
        <v>1</v>
      </c>
      <c r="O11" s="19">
        <v>9</v>
      </c>
      <c r="P11" s="19">
        <v>24</v>
      </c>
      <c r="Q11" s="19">
        <v>3</v>
      </c>
      <c r="R11" s="19"/>
    </row>
    <row r="12" spans="1:18" s="7" customFormat="1" ht="27.75" customHeight="1">
      <c r="A12" s="14" t="s">
        <v>474</v>
      </c>
      <c r="B12" s="45">
        <v>133</v>
      </c>
      <c r="C12" s="19">
        <v>111</v>
      </c>
      <c r="D12" s="19">
        <v>5</v>
      </c>
      <c r="E12" s="19">
        <v>17</v>
      </c>
      <c r="F12" s="19">
        <v>55</v>
      </c>
      <c r="G12" s="19">
        <v>4</v>
      </c>
      <c r="H12" s="19">
        <v>864</v>
      </c>
      <c r="I12" s="19">
        <v>269350</v>
      </c>
      <c r="J12" s="19">
        <v>148358</v>
      </c>
      <c r="K12" s="19">
        <v>120992</v>
      </c>
      <c r="L12" s="19"/>
      <c r="M12" s="19">
        <v>6</v>
      </c>
      <c r="N12" s="19">
        <v>1</v>
      </c>
      <c r="O12" s="19">
        <v>5</v>
      </c>
      <c r="P12" s="19">
        <v>6</v>
      </c>
      <c r="Q12" s="19"/>
      <c r="R12" s="19"/>
    </row>
    <row r="13" spans="1:17" s="3" customFormat="1" ht="13.5" customHeight="1">
      <c r="A13" s="251"/>
      <c r="B13" s="59"/>
      <c r="C13" s="19"/>
      <c r="D13" s="19"/>
      <c r="E13" s="19"/>
      <c r="F13" s="19"/>
      <c r="G13" s="19"/>
      <c r="H13" s="19"/>
      <c r="I13" s="59"/>
      <c r="J13" s="19"/>
      <c r="K13" s="19"/>
      <c r="L13" s="19"/>
      <c r="M13" s="59"/>
      <c r="N13" s="19"/>
      <c r="O13" s="19"/>
      <c r="P13" s="19"/>
      <c r="Q13" s="19"/>
    </row>
    <row r="14" spans="1:17" ht="24.75" customHeight="1">
      <c r="A14" s="46" t="s">
        <v>125</v>
      </c>
      <c r="B14" s="19">
        <v>14</v>
      </c>
      <c r="C14" s="19">
        <v>12</v>
      </c>
      <c r="D14" s="19">
        <v>0</v>
      </c>
      <c r="E14" s="19">
        <v>2</v>
      </c>
      <c r="F14" s="19">
        <v>5</v>
      </c>
      <c r="G14" s="19">
        <v>0</v>
      </c>
      <c r="H14" s="19">
        <v>39</v>
      </c>
      <c r="I14" s="19">
        <v>22022</v>
      </c>
      <c r="J14" s="19">
        <v>9374</v>
      </c>
      <c r="K14" s="19">
        <v>12648</v>
      </c>
      <c r="L14" s="19"/>
      <c r="M14" s="19">
        <v>0</v>
      </c>
      <c r="N14" s="19">
        <v>0</v>
      </c>
      <c r="O14" s="19">
        <v>0</v>
      </c>
      <c r="P14" s="19">
        <v>0</v>
      </c>
      <c r="Q14" s="19"/>
    </row>
    <row r="15" spans="1:17" ht="24.75" customHeight="1">
      <c r="A15" s="46" t="s">
        <v>419</v>
      </c>
      <c r="B15" s="19">
        <v>9</v>
      </c>
      <c r="C15" s="19">
        <v>6</v>
      </c>
      <c r="D15" s="19">
        <v>1</v>
      </c>
      <c r="E15" s="19">
        <v>2</v>
      </c>
      <c r="F15" s="19">
        <v>4</v>
      </c>
      <c r="G15" s="19">
        <v>0</v>
      </c>
      <c r="H15" s="19">
        <v>32</v>
      </c>
      <c r="I15" s="19">
        <v>19916</v>
      </c>
      <c r="J15" s="19">
        <v>7655</v>
      </c>
      <c r="K15" s="19">
        <v>12261</v>
      </c>
      <c r="L15" s="19"/>
      <c r="M15" s="19">
        <v>0</v>
      </c>
      <c r="N15" s="19">
        <v>0</v>
      </c>
      <c r="O15" s="19">
        <v>0</v>
      </c>
      <c r="P15" s="19">
        <v>0</v>
      </c>
      <c r="Q15" s="19"/>
    </row>
    <row r="16" spans="1:17" ht="24.75" customHeight="1">
      <c r="A16" s="46" t="s">
        <v>420</v>
      </c>
      <c r="B16" s="19">
        <v>10</v>
      </c>
      <c r="C16" s="19">
        <v>9</v>
      </c>
      <c r="D16" s="19">
        <v>0</v>
      </c>
      <c r="E16" s="19">
        <v>1</v>
      </c>
      <c r="F16" s="19">
        <v>5</v>
      </c>
      <c r="G16" s="19">
        <v>2</v>
      </c>
      <c r="H16" s="19">
        <v>76</v>
      </c>
      <c r="I16" s="19">
        <v>53355</v>
      </c>
      <c r="J16" s="19">
        <v>29292</v>
      </c>
      <c r="K16" s="19">
        <v>24063</v>
      </c>
      <c r="L16" s="19"/>
      <c r="M16" s="19">
        <v>1</v>
      </c>
      <c r="N16" s="19">
        <v>0</v>
      </c>
      <c r="O16" s="19">
        <v>1</v>
      </c>
      <c r="P16" s="19">
        <v>2</v>
      </c>
      <c r="Q16" s="19"/>
    </row>
    <row r="17" spans="1:17" ht="24.75" customHeight="1">
      <c r="A17" s="46" t="s">
        <v>421</v>
      </c>
      <c r="B17" s="19">
        <v>14</v>
      </c>
      <c r="C17" s="19">
        <v>12</v>
      </c>
      <c r="D17" s="19">
        <v>1</v>
      </c>
      <c r="E17" s="19">
        <v>1</v>
      </c>
      <c r="F17" s="19">
        <v>8</v>
      </c>
      <c r="G17" s="19">
        <v>0</v>
      </c>
      <c r="H17" s="19">
        <v>141</v>
      </c>
      <c r="I17" s="19">
        <v>34726</v>
      </c>
      <c r="J17" s="19">
        <v>22583</v>
      </c>
      <c r="K17" s="19">
        <v>12143</v>
      </c>
      <c r="L17" s="19"/>
      <c r="M17" s="19">
        <v>0</v>
      </c>
      <c r="N17" s="19">
        <v>0</v>
      </c>
      <c r="O17" s="19">
        <v>0</v>
      </c>
      <c r="P17" s="19">
        <v>0</v>
      </c>
      <c r="Q17" s="19"/>
    </row>
    <row r="18" spans="1:17" ht="24.75" customHeight="1">
      <c r="A18" s="46" t="s">
        <v>422</v>
      </c>
      <c r="B18" s="19">
        <v>10</v>
      </c>
      <c r="C18" s="19">
        <v>8</v>
      </c>
      <c r="D18" s="19">
        <v>0</v>
      </c>
      <c r="E18" s="19">
        <v>2</v>
      </c>
      <c r="F18" s="19">
        <v>4</v>
      </c>
      <c r="G18" s="19">
        <v>0</v>
      </c>
      <c r="H18" s="19">
        <v>99</v>
      </c>
      <c r="I18" s="19">
        <v>19360</v>
      </c>
      <c r="J18" s="19">
        <v>14435</v>
      </c>
      <c r="K18" s="19">
        <v>4925</v>
      </c>
      <c r="L18" s="19"/>
      <c r="M18" s="19">
        <v>2</v>
      </c>
      <c r="N18" s="19">
        <v>0</v>
      </c>
      <c r="O18" s="19">
        <v>2</v>
      </c>
      <c r="P18" s="19">
        <v>0</v>
      </c>
      <c r="Q18" s="19"/>
    </row>
    <row r="19" spans="1:17" ht="24.75" customHeight="1">
      <c r="A19" s="46" t="s">
        <v>423</v>
      </c>
      <c r="B19" s="19">
        <v>10</v>
      </c>
      <c r="C19" s="19">
        <v>8</v>
      </c>
      <c r="D19" s="19">
        <v>0</v>
      </c>
      <c r="E19" s="19">
        <v>2</v>
      </c>
      <c r="F19" s="19">
        <v>3</v>
      </c>
      <c r="G19" s="19">
        <v>1</v>
      </c>
      <c r="H19" s="19">
        <v>94</v>
      </c>
      <c r="I19" s="19">
        <v>37625</v>
      </c>
      <c r="J19" s="19">
        <v>15798</v>
      </c>
      <c r="K19" s="19">
        <v>21827</v>
      </c>
      <c r="L19" s="19"/>
      <c r="M19" s="19">
        <v>1</v>
      </c>
      <c r="N19" s="19">
        <v>0</v>
      </c>
      <c r="O19" s="19">
        <v>1</v>
      </c>
      <c r="P19" s="19">
        <v>3</v>
      </c>
      <c r="Q19" s="19"/>
    </row>
    <row r="20" spans="1:17" ht="24.75" customHeight="1">
      <c r="A20" s="46" t="s">
        <v>424</v>
      </c>
      <c r="B20" s="19">
        <v>7</v>
      </c>
      <c r="C20" s="19">
        <v>7</v>
      </c>
      <c r="D20" s="19">
        <v>0</v>
      </c>
      <c r="E20" s="19">
        <v>0</v>
      </c>
      <c r="F20" s="19">
        <v>2</v>
      </c>
      <c r="G20" s="19">
        <v>0</v>
      </c>
      <c r="H20" s="19">
        <v>30</v>
      </c>
      <c r="I20" s="19">
        <v>10139</v>
      </c>
      <c r="J20" s="19">
        <v>5107</v>
      </c>
      <c r="K20" s="19">
        <v>5032</v>
      </c>
      <c r="L20" s="19"/>
      <c r="M20" s="19">
        <v>0</v>
      </c>
      <c r="N20" s="19">
        <v>0</v>
      </c>
      <c r="O20" s="19">
        <v>0</v>
      </c>
      <c r="P20" s="19">
        <v>0</v>
      </c>
      <c r="Q20" s="19"/>
    </row>
    <row r="21" spans="1:17" ht="24.75" customHeight="1">
      <c r="A21" s="46" t="s">
        <v>425</v>
      </c>
      <c r="B21" s="19">
        <v>12</v>
      </c>
      <c r="C21" s="19">
        <v>8</v>
      </c>
      <c r="D21" s="19">
        <v>0</v>
      </c>
      <c r="E21" s="19">
        <v>4</v>
      </c>
      <c r="F21" s="19">
        <v>5</v>
      </c>
      <c r="G21" s="19">
        <v>1</v>
      </c>
      <c r="H21" s="19">
        <v>131</v>
      </c>
      <c r="I21" s="19">
        <v>22721</v>
      </c>
      <c r="J21" s="19">
        <v>12048</v>
      </c>
      <c r="K21" s="19">
        <v>10673</v>
      </c>
      <c r="L21" s="19"/>
      <c r="M21" s="19">
        <v>1</v>
      </c>
      <c r="N21" s="19">
        <v>0</v>
      </c>
      <c r="O21" s="19">
        <v>1</v>
      </c>
      <c r="P21" s="19">
        <v>1</v>
      </c>
      <c r="Q21" s="19"/>
    </row>
    <row r="22" spans="1:17" ht="24.75" customHeight="1">
      <c r="A22" s="46" t="s">
        <v>426</v>
      </c>
      <c r="B22" s="19">
        <v>12</v>
      </c>
      <c r="C22" s="19">
        <v>11</v>
      </c>
      <c r="D22" s="19">
        <v>0</v>
      </c>
      <c r="E22" s="19">
        <v>1</v>
      </c>
      <c r="F22" s="19">
        <v>5</v>
      </c>
      <c r="G22" s="19">
        <v>0</v>
      </c>
      <c r="H22" s="19">
        <v>45</v>
      </c>
      <c r="I22" s="19">
        <v>8758</v>
      </c>
      <c r="J22" s="19">
        <v>5366</v>
      </c>
      <c r="K22" s="19">
        <v>3392</v>
      </c>
      <c r="L22" s="19"/>
      <c r="M22" s="19">
        <v>0</v>
      </c>
      <c r="N22" s="19">
        <v>0</v>
      </c>
      <c r="O22" s="19">
        <v>0</v>
      </c>
      <c r="P22" s="19">
        <v>0</v>
      </c>
      <c r="Q22" s="19"/>
    </row>
    <row r="23" spans="1:17" ht="24.75" customHeight="1">
      <c r="A23" s="46" t="s">
        <v>427</v>
      </c>
      <c r="B23" s="19">
        <v>14</v>
      </c>
      <c r="C23" s="19">
        <v>12</v>
      </c>
      <c r="D23" s="19">
        <v>2</v>
      </c>
      <c r="E23" s="19">
        <v>0</v>
      </c>
      <c r="F23" s="19">
        <v>4</v>
      </c>
      <c r="G23" s="19">
        <v>0</v>
      </c>
      <c r="H23" s="19">
        <v>25</v>
      </c>
      <c r="I23" s="19">
        <v>15796</v>
      </c>
      <c r="J23" s="19">
        <v>7660</v>
      </c>
      <c r="K23" s="19">
        <v>8136</v>
      </c>
      <c r="L23" s="19"/>
      <c r="M23" s="19">
        <v>1</v>
      </c>
      <c r="N23" s="19">
        <v>1</v>
      </c>
      <c r="O23" s="19">
        <v>0</v>
      </c>
      <c r="P23" s="19">
        <v>0</v>
      </c>
      <c r="Q23" s="19"/>
    </row>
    <row r="24" spans="1:17" ht="24.75" customHeight="1">
      <c r="A24" s="46" t="s">
        <v>428</v>
      </c>
      <c r="B24" s="19">
        <v>6</v>
      </c>
      <c r="C24" s="19">
        <v>3</v>
      </c>
      <c r="D24" s="19">
        <v>1</v>
      </c>
      <c r="E24" s="19">
        <v>2</v>
      </c>
      <c r="F24" s="19">
        <v>7</v>
      </c>
      <c r="G24" s="19">
        <v>0</v>
      </c>
      <c r="H24" s="19">
        <v>77</v>
      </c>
      <c r="I24" s="19">
        <v>15350</v>
      </c>
      <c r="J24" s="19">
        <v>12967</v>
      </c>
      <c r="K24" s="19">
        <v>2383</v>
      </c>
      <c r="L24" s="19"/>
      <c r="M24" s="19">
        <v>0</v>
      </c>
      <c r="N24" s="19">
        <v>0</v>
      </c>
      <c r="O24" s="19">
        <v>0</v>
      </c>
      <c r="P24" s="19">
        <v>0</v>
      </c>
      <c r="Q24" s="19"/>
    </row>
    <row r="25" spans="1:17" ht="24.75" customHeight="1">
      <c r="A25" s="91" t="s">
        <v>429</v>
      </c>
      <c r="B25" s="24">
        <v>15</v>
      </c>
      <c r="C25" s="24">
        <v>15</v>
      </c>
      <c r="D25" s="24">
        <v>0</v>
      </c>
      <c r="E25" s="24">
        <v>0</v>
      </c>
      <c r="F25" s="24">
        <v>6</v>
      </c>
      <c r="G25" s="24">
        <v>0</v>
      </c>
      <c r="H25" s="24">
        <v>74</v>
      </c>
      <c r="I25" s="24">
        <v>9582</v>
      </c>
      <c r="J25" s="24">
        <v>6073</v>
      </c>
      <c r="K25" s="24">
        <v>3509</v>
      </c>
      <c r="L25" s="24"/>
      <c r="M25" s="24">
        <v>0</v>
      </c>
      <c r="N25" s="24">
        <v>0</v>
      </c>
      <c r="O25" s="24">
        <v>0</v>
      </c>
      <c r="P25" s="24">
        <v>0</v>
      </c>
      <c r="Q25" s="24"/>
    </row>
    <row r="26" spans="1:3" ht="18" customHeight="1">
      <c r="A26" s="314" t="s">
        <v>180</v>
      </c>
      <c r="B26" s="314"/>
      <c r="C26" s="314"/>
    </row>
  </sheetData>
  <sheetProtection/>
  <mergeCells count="10">
    <mergeCell ref="L5:L6"/>
    <mergeCell ref="M5:O5"/>
    <mergeCell ref="P5:P6"/>
    <mergeCell ref="Q5:Q6"/>
    <mergeCell ref="A26:C26"/>
    <mergeCell ref="A2:H2"/>
    <mergeCell ref="A5:A6"/>
    <mergeCell ref="B5:E5"/>
    <mergeCell ref="F5:H5"/>
  </mergeCells>
  <printOptions/>
  <pageMargins left="0.2362204724409449" right="0.1968503937007874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I17" sqref="I17"/>
    </sheetView>
  </sheetViews>
  <sheetFormatPr defaultColWidth="8.88671875" defaultRowHeight="13.5"/>
  <cols>
    <col min="1" max="1" width="10.5546875" style="8" customWidth="1"/>
    <col min="2" max="16384" width="8.88671875" style="8" customWidth="1"/>
  </cols>
  <sheetData>
    <row r="1" ht="17.25" customHeight="1"/>
    <row r="2" spans="1:8" s="148" customFormat="1" ht="15.75" customHeight="1">
      <c r="A2" s="313" t="s">
        <v>488</v>
      </c>
      <c r="B2" s="313"/>
      <c r="C2" s="313"/>
      <c r="D2" s="313"/>
      <c r="E2" s="313"/>
      <c r="F2" s="313"/>
      <c r="G2" s="313"/>
      <c r="H2" s="313"/>
    </row>
    <row r="3" spans="9:17" s="148" customFormat="1" ht="13.5">
      <c r="I3" s="168"/>
      <c r="J3" s="168"/>
      <c r="K3" s="168"/>
      <c r="L3" s="168"/>
      <c r="M3" s="168"/>
      <c r="N3" s="168"/>
      <c r="O3" s="168"/>
      <c r="P3" s="168"/>
      <c r="Q3" s="168"/>
    </row>
    <row r="4" spans="1:17" s="148" customFormat="1" ht="15" customHeight="1">
      <c r="A4" s="16" t="s">
        <v>70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4" s="7" customFormat="1" ht="19.5" customHeight="1">
      <c r="A5" s="294" t="s">
        <v>124</v>
      </c>
      <c r="B5" s="290" t="s">
        <v>7</v>
      </c>
      <c r="C5" s="295" t="s">
        <v>238</v>
      </c>
      <c r="D5" s="295" t="s">
        <v>239</v>
      </c>
      <c r="E5" s="295" t="s">
        <v>240</v>
      </c>
      <c r="F5" s="295" t="s">
        <v>241</v>
      </c>
      <c r="G5" s="295" t="s">
        <v>242</v>
      </c>
      <c r="H5" s="288" t="s">
        <v>243</v>
      </c>
      <c r="I5" s="295" t="s">
        <v>244</v>
      </c>
      <c r="J5" s="295" t="s">
        <v>245</v>
      </c>
      <c r="K5" s="295" t="s">
        <v>246</v>
      </c>
      <c r="L5" s="288" t="s">
        <v>247</v>
      </c>
      <c r="M5" s="288" t="s">
        <v>248</v>
      </c>
      <c r="N5" s="8"/>
    </row>
    <row r="6" spans="1:14" s="7" customFormat="1" ht="19.5" customHeight="1">
      <c r="A6" s="294"/>
      <c r="B6" s="290"/>
      <c r="C6" s="288" t="s">
        <v>8</v>
      </c>
      <c r="D6" s="288" t="s">
        <v>8</v>
      </c>
      <c r="E6" s="288" t="s">
        <v>8</v>
      </c>
      <c r="F6" s="288" t="s">
        <v>8</v>
      </c>
      <c r="G6" s="288" t="s">
        <v>8</v>
      </c>
      <c r="H6" s="288" t="s">
        <v>8</v>
      </c>
      <c r="I6" s="288" t="s">
        <v>8</v>
      </c>
      <c r="J6" s="295"/>
      <c r="K6" s="288" t="s">
        <v>8</v>
      </c>
      <c r="L6" s="288" t="s">
        <v>8</v>
      </c>
      <c r="M6" s="288" t="s">
        <v>8</v>
      </c>
      <c r="N6" s="26" t="s">
        <v>8</v>
      </c>
    </row>
    <row r="7" spans="1:14" s="7" customFormat="1" ht="27" customHeight="1">
      <c r="A7" s="14" t="s">
        <v>288</v>
      </c>
      <c r="B7" s="19">
        <v>153</v>
      </c>
      <c r="C7" s="19">
        <v>49</v>
      </c>
      <c r="D7" s="19">
        <v>3</v>
      </c>
      <c r="E7" s="19">
        <v>0</v>
      </c>
      <c r="F7" s="19">
        <v>0</v>
      </c>
      <c r="G7" s="19">
        <v>1</v>
      </c>
      <c r="H7" s="19">
        <v>71</v>
      </c>
      <c r="I7" s="19">
        <v>1</v>
      </c>
      <c r="J7" s="19">
        <v>8</v>
      </c>
      <c r="K7" s="19">
        <v>13</v>
      </c>
      <c r="L7" s="19">
        <v>0</v>
      </c>
      <c r="M7" s="19">
        <v>7</v>
      </c>
      <c r="N7" s="8"/>
    </row>
    <row r="8" spans="1:14" s="7" customFormat="1" ht="27" customHeight="1">
      <c r="A8" s="14" t="s">
        <v>287</v>
      </c>
      <c r="B8" s="19">
        <v>144</v>
      </c>
      <c r="C8" s="19">
        <v>45</v>
      </c>
      <c r="D8" s="19">
        <v>7</v>
      </c>
      <c r="E8" s="19">
        <v>0</v>
      </c>
      <c r="F8" s="19">
        <v>0</v>
      </c>
      <c r="G8" s="19">
        <v>0</v>
      </c>
      <c r="H8" s="19">
        <v>68</v>
      </c>
      <c r="I8" s="19">
        <v>0</v>
      </c>
      <c r="J8" s="19">
        <v>4</v>
      </c>
      <c r="K8" s="19">
        <v>4</v>
      </c>
      <c r="L8" s="19">
        <v>1</v>
      </c>
      <c r="M8" s="19">
        <v>15</v>
      </c>
      <c r="N8" s="8"/>
    </row>
    <row r="9" spans="1:14" s="7" customFormat="1" ht="27" customHeight="1">
      <c r="A9" s="14" t="s">
        <v>313</v>
      </c>
      <c r="B9" s="32">
        <v>144</v>
      </c>
      <c r="C9" s="19">
        <v>55</v>
      </c>
      <c r="D9" s="19">
        <v>5</v>
      </c>
      <c r="E9" s="19">
        <v>1</v>
      </c>
      <c r="F9" s="19">
        <v>0</v>
      </c>
      <c r="G9" s="19">
        <v>4</v>
      </c>
      <c r="H9" s="19">
        <v>45</v>
      </c>
      <c r="I9" s="19">
        <v>0</v>
      </c>
      <c r="J9" s="19">
        <v>7</v>
      </c>
      <c r="K9" s="19">
        <v>5</v>
      </c>
      <c r="L9" s="19">
        <v>11</v>
      </c>
      <c r="M9" s="19">
        <v>11</v>
      </c>
      <c r="N9" s="92"/>
    </row>
    <row r="10" spans="1:14" s="7" customFormat="1" ht="27" customHeight="1">
      <c r="A10" s="14" t="s">
        <v>399</v>
      </c>
      <c r="B10" s="32">
        <f>SUM(B13:B24)</f>
        <v>133</v>
      </c>
      <c r="C10" s="32">
        <f aca="true" t="shared" si="0" ref="C10:M10">SUM(C13:C24)</f>
        <v>33</v>
      </c>
      <c r="D10" s="32">
        <f t="shared" si="0"/>
        <v>5</v>
      </c>
      <c r="E10" s="32">
        <f t="shared" si="0"/>
        <v>1</v>
      </c>
      <c r="F10" s="32">
        <f t="shared" si="0"/>
        <v>1</v>
      </c>
      <c r="G10" s="32">
        <f t="shared" si="0"/>
        <v>2</v>
      </c>
      <c r="H10" s="32">
        <f t="shared" si="0"/>
        <v>69</v>
      </c>
      <c r="I10" s="32">
        <f t="shared" si="0"/>
        <v>0</v>
      </c>
      <c r="J10" s="32">
        <f t="shared" si="0"/>
        <v>3</v>
      </c>
      <c r="K10" s="32">
        <f t="shared" si="0"/>
        <v>2</v>
      </c>
      <c r="L10" s="32">
        <f t="shared" si="0"/>
        <v>0</v>
      </c>
      <c r="M10" s="32">
        <f t="shared" si="0"/>
        <v>17</v>
      </c>
      <c r="N10" s="8"/>
    </row>
    <row r="11" spans="1:14" s="7" customFormat="1" ht="27" customHeight="1">
      <c r="A11" s="5" t="s">
        <v>474</v>
      </c>
      <c r="B11" s="228">
        <f>SUM(B13:B24)</f>
        <v>133</v>
      </c>
      <c r="C11" s="32">
        <f>SUM(C13:C24)</f>
        <v>33</v>
      </c>
      <c r="D11" s="32">
        <f aca="true" t="shared" si="1" ref="D11:M11">SUM(D13:D24)</f>
        <v>5</v>
      </c>
      <c r="E11" s="32">
        <f t="shared" si="1"/>
        <v>1</v>
      </c>
      <c r="F11" s="32">
        <f t="shared" si="1"/>
        <v>1</v>
      </c>
      <c r="G11" s="32">
        <f t="shared" si="1"/>
        <v>2</v>
      </c>
      <c r="H11" s="32">
        <f t="shared" si="1"/>
        <v>69</v>
      </c>
      <c r="I11" s="32">
        <f t="shared" si="1"/>
        <v>0</v>
      </c>
      <c r="J11" s="32">
        <f t="shared" si="1"/>
        <v>3</v>
      </c>
      <c r="K11" s="32">
        <f t="shared" si="1"/>
        <v>2</v>
      </c>
      <c r="L11" s="32">
        <f t="shared" si="1"/>
        <v>0</v>
      </c>
      <c r="M11" s="32">
        <f t="shared" si="1"/>
        <v>17</v>
      </c>
      <c r="N11" s="8"/>
    </row>
    <row r="12" spans="1:14" s="7" customFormat="1" ht="10.5" customHeight="1">
      <c r="A12" s="21"/>
      <c r="B12" s="3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</row>
    <row r="13" spans="1:13" s="94" customFormat="1" ht="24.75" customHeight="1">
      <c r="A13" s="46" t="s">
        <v>125</v>
      </c>
      <c r="B13" s="20">
        <f>SUM(C13:M13)</f>
        <v>14</v>
      </c>
      <c r="C13" s="20">
        <v>3</v>
      </c>
      <c r="D13" s="20"/>
      <c r="E13" s="20"/>
      <c r="F13" s="20"/>
      <c r="G13" s="20">
        <v>1</v>
      </c>
      <c r="H13" s="20">
        <v>8</v>
      </c>
      <c r="I13" s="20"/>
      <c r="J13" s="20"/>
      <c r="K13" s="20"/>
      <c r="L13" s="20"/>
      <c r="M13" s="20">
        <v>2</v>
      </c>
    </row>
    <row r="14" spans="1:13" s="95" customFormat="1" ht="24.75" customHeight="1">
      <c r="A14" s="46" t="s">
        <v>126</v>
      </c>
      <c r="B14" s="20">
        <f aca="true" t="shared" si="2" ref="B14:B24">SUM(C14:M14)</f>
        <v>9</v>
      </c>
      <c r="C14" s="20">
        <v>1</v>
      </c>
      <c r="D14" s="20">
        <v>1</v>
      </c>
      <c r="E14" s="20"/>
      <c r="F14" s="20"/>
      <c r="G14" s="20"/>
      <c r="H14" s="20">
        <v>4</v>
      </c>
      <c r="I14" s="20"/>
      <c r="J14" s="20">
        <v>1</v>
      </c>
      <c r="K14" s="20"/>
      <c r="L14" s="20"/>
      <c r="M14" s="20">
        <v>2</v>
      </c>
    </row>
    <row r="15" spans="1:13" s="95" customFormat="1" ht="24.75" customHeight="1">
      <c r="A15" s="46" t="s">
        <v>127</v>
      </c>
      <c r="B15" s="20">
        <f t="shared" si="2"/>
        <v>10</v>
      </c>
      <c r="C15" s="20">
        <v>4</v>
      </c>
      <c r="D15" s="20"/>
      <c r="E15" s="20"/>
      <c r="F15" s="20"/>
      <c r="G15" s="20"/>
      <c r="H15" s="20">
        <v>5</v>
      </c>
      <c r="I15" s="20"/>
      <c r="J15" s="20"/>
      <c r="K15" s="20"/>
      <c r="L15" s="20"/>
      <c r="M15" s="20">
        <v>1</v>
      </c>
    </row>
    <row r="16" spans="1:13" s="95" customFormat="1" ht="24.75" customHeight="1">
      <c r="A16" s="46" t="s">
        <v>128</v>
      </c>
      <c r="B16" s="20">
        <f t="shared" si="2"/>
        <v>14</v>
      </c>
      <c r="C16" s="20">
        <v>2</v>
      </c>
      <c r="D16" s="20"/>
      <c r="E16" s="20"/>
      <c r="F16" s="20"/>
      <c r="G16" s="20"/>
      <c r="H16" s="20">
        <v>10</v>
      </c>
      <c r="I16" s="20"/>
      <c r="J16" s="20"/>
      <c r="K16" s="20">
        <v>1</v>
      </c>
      <c r="L16" s="20"/>
      <c r="M16" s="20">
        <v>1</v>
      </c>
    </row>
    <row r="17" spans="1:13" s="95" customFormat="1" ht="24.75" customHeight="1">
      <c r="A17" s="46" t="s">
        <v>129</v>
      </c>
      <c r="B17" s="20">
        <f t="shared" si="2"/>
        <v>10</v>
      </c>
      <c r="C17" s="20">
        <v>2</v>
      </c>
      <c r="D17" s="20"/>
      <c r="E17" s="20"/>
      <c r="F17" s="20"/>
      <c r="G17" s="20"/>
      <c r="H17" s="20">
        <v>6</v>
      </c>
      <c r="I17" s="20"/>
      <c r="J17" s="20"/>
      <c r="K17" s="20"/>
      <c r="L17" s="20"/>
      <c r="M17" s="20">
        <v>2</v>
      </c>
    </row>
    <row r="18" spans="1:13" s="95" customFormat="1" ht="24.75" customHeight="1">
      <c r="A18" s="46" t="s">
        <v>130</v>
      </c>
      <c r="B18" s="20">
        <f t="shared" si="2"/>
        <v>10</v>
      </c>
      <c r="C18" s="20">
        <v>1</v>
      </c>
      <c r="D18" s="20">
        <v>2</v>
      </c>
      <c r="E18" s="20"/>
      <c r="F18" s="20">
        <v>1</v>
      </c>
      <c r="G18" s="20">
        <v>1</v>
      </c>
      <c r="H18" s="20">
        <v>3</v>
      </c>
      <c r="I18" s="20"/>
      <c r="J18" s="20"/>
      <c r="K18" s="20"/>
      <c r="L18" s="20"/>
      <c r="M18" s="20">
        <v>2</v>
      </c>
    </row>
    <row r="19" spans="1:13" s="95" customFormat="1" ht="24.75" customHeight="1">
      <c r="A19" s="46" t="s">
        <v>131</v>
      </c>
      <c r="B19" s="20">
        <f t="shared" si="2"/>
        <v>7</v>
      </c>
      <c r="C19" s="20">
        <v>4</v>
      </c>
      <c r="D19" s="20">
        <v>1</v>
      </c>
      <c r="E19" s="20">
        <v>1</v>
      </c>
      <c r="F19" s="20"/>
      <c r="G19" s="20"/>
      <c r="H19" s="20">
        <v>1</v>
      </c>
      <c r="I19" s="20"/>
      <c r="J19" s="20"/>
      <c r="K19" s="20"/>
      <c r="L19" s="20"/>
      <c r="M19" s="20"/>
    </row>
    <row r="20" spans="1:13" s="95" customFormat="1" ht="24.75" customHeight="1">
      <c r="A20" s="46" t="s">
        <v>132</v>
      </c>
      <c r="B20" s="20">
        <f t="shared" si="2"/>
        <v>12</v>
      </c>
      <c r="C20" s="20">
        <v>6</v>
      </c>
      <c r="D20" s="20"/>
      <c r="E20" s="20"/>
      <c r="F20" s="20"/>
      <c r="G20" s="20"/>
      <c r="H20" s="20">
        <v>2</v>
      </c>
      <c r="I20" s="20"/>
      <c r="J20" s="20"/>
      <c r="K20" s="20"/>
      <c r="L20" s="20"/>
      <c r="M20" s="20">
        <v>4</v>
      </c>
    </row>
    <row r="21" spans="1:13" s="95" customFormat="1" ht="24.75" customHeight="1">
      <c r="A21" s="46" t="s">
        <v>133</v>
      </c>
      <c r="B21" s="20">
        <f t="shared" si="2"/>
        <v>12</v>
      </c>
      <c r="C21" s="20">
        <v>3</v>
      </c>
      <c r="D21" s="20"/>
      <c r="E21" s="20"/>
      <c r="F21" s="20"/>
      <c r="G21" s="20"/>
      <c r="H21" s="20">
        <v>8</v>
      </c>
      <c r="I21" s="20"/>
      <c r="J21" s="20"/>
      <c r="K21" s="20"/>
      <c r="L21" s="20"/>
      <c r="M21" s="20">
        <v>1</v>
      </c>
    </row>
    <row r="22" spans="1:13" s="95" customFormat="1" ht="24.75" customHeight="1">
      <c r="A22" s="46" t="s">
        <v>134</v>
      </c>
      <c r="B22" s="20">
        <f t="shared" si="2"/>
        <v>14</v>
      </c>
      <c r="C22" s="20">
        <v>2</v>
      </c>
      <c r="D22" s="20">
        <v>1</v>
      </c>
      <c r="E22" s="20"/>
      <c r="F22" s="20"/>
      <c r="G22" s="20"/>
      <c r="H22" s="20">
        <v>9</v>
      </c>
      <c r="I22" s="20"/>
      <c r="J22" s="20">
        <v>1</v>
      </c>
      <c r="K22" s="20">
        <v>1</v>
      </c>
      <c r="L22" s="20"/>
      <c r="M22" s="20"/>
    </row>
    <row r="23" spans="1:13" s="95" customFormat="1" ht="24.75" customHeight="1">
      <c r="A23" s="46" t="s">
        <v>135</v>
      </c>
      <c r="B23" s="20">
        <f t="shared" si="2"/>
        <v>6</v>
      </c>
      <c r="C23" s="20">
        <v>1</v>
      </c>
      <c r="D23" s="20"/>
      <c r="E23" s="20"/>
      <c r="F23" s="20"/>
      <c r="G23" s="20"/>
      <c r="H23" s="20">
        <v>2</v>
      </c>
      <c r="I23" s="20"/>
      <c r="J23" s="20">
        <v>1</v>
      </c>
      <c r="K23" s="20"/>
      <c r="L23" s="20"/>
      <c r="M23" s="20">
        <v>2</v>
      </c>
    </row>
    <row r="24" spans="1:15" s="95" customFormat="1" ht="24.75" customHeight="1">
      <c r="A24" s="91" t="s">
        <v>136</v>
      </c>
      <c r="B24" s="172">
        <f t="shared" si="2"/>
        <v>15</v>
      </c>
      <c r="C24" s="172">
        <v>4</v>
      </c>
      <c r="D24" s="172"/>
      <c r="E24" s="172"/>
      <c r="F24" s="172"/>
      <c r="G24" s="172"/>
      <c r="H24" s="172">
        <v>11</v>
      </c>
      <c r="I24" s="172"/>
      <c r="J24" s="172"/>
      <c r="K24" s="172"/>
      <c r="L24" s="172"/>
      <c r="M24" s="172"/>
      <c r="N24" s="117"/>
      <c r="O24" s="117"/>
    </row>
    <row r="25" spans="1:3" ht="17.25" customHeight="1">
      <c r="A25" s="314" t="s">
        <v>180</v>
      </c>
      <c r="B25" s="314"/>
      <c r="C25" s="314"/>
    </row>
  </sheetData>
  <sheetProtection/>
  <mergeCells count="15">
    <mergeCell ref="I5:I6"/>
    <mergeCell ref="J5:J6"/>
    <mergeCell ref="K5:K6"/>
    <mergeCell ref="L5:L6"/>
    <mergeCell ref="M5:M6"/>
    <mergeCell ref="A25:C25"/>
    <mergeCell ref="A2:H2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0.82" bottom="0.61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E14" sqref="E14"/>
    </sheetView>
  </sheetViews>
  <sheetFormatPr defaultColWidth="8.88671875" defaultRowHeight="13.5"/>
  <cols>
    <col min="1" max="1" width="10.5546875" style="8" customWidth="1"/>
    <col min="2" max="16384" width="8.88671875" style="8" customWidth="1"/>
  </cols>
  <sheetData>
    <row r="1" ht="14.25" customHeight="1"/>
    <row r="2" spans="1:12" s="3" customFormat="1" ht="19.5" customHeight="1">
      <c r="A2" s="293" t="s">
        <v>489</v>
      </c>
      <c r="B2" s="293"/>
      <c r="C2" s="293"/>
      <c r="D2" s="293"/>
      <c r="E2" s="293"/>
      <c r="F2" s="293"/>
      <c r="G2" s="8"/>
      <c r="H2" s="8"/>
      <c r="I2" s="8"/>
      <c r="J2" s="26" t="s">
        <v>8</v>
      </c>
      <c r="K2" s="8"/>
      <c r="L2" s="26" t="s">
        <v>8</v>
      </c>
    </row>
    <row r="3" spans="1:12" s="3" customFormat="1" ht="18" customHeight="1">
      <c r="A3" s="129"/>
      <c r="B3" s="129"/>
      <c r="C3" s="129"/>
      <c r="D3" s="129"/>
      <c r="E3" s="129"/>
      <c r="F3" s="129"/>
      <c r="G3" s="8"/>
      <c r="H3" s="8"/>
      <c r="I3" s="8"/>
      <c r="J3" s="26"/>
      <c r="K3" s="8"/>
      <c r="L3" s="26"/>
    </row>
    <row r="4" spans="1:12" s="7" customFormat="1" ht="19.5" customHeight="1">
      <c r="A4" s="10" t="s">
        <v>430</v>
      </c>
      <c r="B4" s="10" t="s">
        <v>8</v>
      </c>
      <c r="D4" s="10" t="s">
        <v>8</v>
      </c>
      <c r="E4" s="10" t="s">
        <v>8</v>
      </c>
      <c r="J4" s="10" t="s">
        <v>8</v>
      </c>
      <c r="L4" s="10" t="s">
        <v>8</v>
      </c>
    </row>
    <row r="5" spans="1:15" s="7" customFormat="1" ht="19.5" customHeight="1">
      <c r="A5" s="294" t="s">
        <v>431</v>
      </c>
      <c r="B5" s="294" t="s">
        <v>7</v>
      </c>
      <c r="C5" s="295" t="s">
        <v>432</v>
      </c>
      <c r="D5" s="295" t="s">
        <v>433</v>
      </c>
      <c r="E5" s="295" t="s">
        <v>434</v>
      </c>
      <c r="F5" s="295" t="s">
        <v>435</v>
      </c>
      <c r="G5" s="295" t="s">
        <v>436</v>
      </c>
      <c r="H5" s="295" t="s">
        <v>437</v>
      </c>
      <c r="I5" s="295" t="s">
        <v>438</v>
      </c>
      <c r="J5" s="295" t="s">
        <v>439</v>
      </c>
      <c r="K5" s="295" t="s">
        <v>440</v>
      </c>
      <c r="L5" s="295" t="s">
        <v>441</v>
      </c>
      <c r="M5" s="295" t="s">
        <v>251</v>
      </c>
      <c r="N5" s="295" t="s">
        <v>252</v>
      </c>
      <c r="O5" s="295" t="s">
        <v>247</v>
      </c>
    </row>
    <row r="6" spans="1:15" s="7" customFormat="1" ht="19.5" customHeight="1">
      <c r="A6" s="294" t="s">
        <v>55</v>
      </c>
      <c r="B6" s="294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</row>
    <row r="7" spans="1:15" s="7" customFormat="1" ht="27.75" customHeight="1">
      <c r="A7" s="14" t="s">
        <v>227</v>
      </c>
      <c r="B7" s="19">
        <v>153</v>
      </c>
      <c r="C7" s="19">
        <v>63</v>
      </c>
      <c r="D7" s="19">
        <v>2</v>
      </c>
      <c r="E7" s="19">
        <v>3</v>
      </c>
      <c r="F7" s="19">
        <v>2</v>
      </c>
      <c r="G7" s="19">
        <v>0</v>
      </c>
      <c r="H7" s="19">
        <v>2</v>
      </c>
      <c r="I7" s="19">
        <v>0</v>
      </c>
      <c r="J7" s="19">
        <v>0</v>
      </c>
      <c r="K7" s="19">
        <v>37</v>
      </c>
      <c r="L7" s="19">
        <v>8</v>
      </c>
      <c r="M7" s="7">
        <v>20</v>
      </c>
      <c r="N7" s="7">
        <v>5</v>
      </c>
      <c r="O7" s="7">
        <v>11</v>
      </c>
    </row>
    <row r="8" spans="1:15" s="7" customFormat="1" ht="27.75" customHeight="1">
      <c r="A8" s="14" t="s">
        <v>254</v>
      </c>
      <c r="B8" s="19">
        <v>144</v>
      </c>
      <c r="C8" s="19">
        <v>61</v>
      </c>
      <c r="D8" s="19">
        <v>1</v>
      </c>
      <c r="E8" s="19">
        <v>1</v>
      </c>
      <c r="F8" s="19">
        <v>1</v>
      </c>
      <c r="G8" s="19">
        <v>1</v>
      </c>
      <c r="H8" s="19">
        <v>2</v>
      </c>
      <c r="I8" s="19">
        <v>0</v>
      </c>
      <c r="J8" s="19">
        <v>0</v>
      </c>
      <c r="K8" s="19">
        <v>39</v>
      </c>
      <c r="L8" s="19">
        <v>0</v>
      </c>
      <c r="M8" s="7">
        <v>14</v>
      </c>
      <c r="N8" s="7">
        <v>5</v>
      </c>
      <c r="O8" s="7">
        <v>19</v>
      </c>
    </row>
    <row r="9" spans="1:15" s="7" customFormat="1" ht="27.75" customHeight="1">
      <c r="A9" s="14" t="s">
        <v>313</v>
      </c>
      <c r="B9" s="19">
        <v>144</v>
      </c>
      <c r="C9" s="19">
        <v>52</v>
      </c>
      <c r="D9" s="19">
        <v>5</v>
      </c>
      <c r="E9" s="19">
        <v>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26</v>
      </c>
      <c r="L9" s="19">
        <v>0</v>
      </c>
      <c r="M9" s="7">
        <v>22</v>
      </c>
      <c r="N9" s="7">
        <v>0</v>
      </c>
      <c r="O9" s="7">
        <v>38</v>
      </c>
    </row>
    <row r="10" spans="1:16" s="7" customFormat="1" ht="27.75" customHeight="1">
      <c r="A10" s="14" t="s">
        <v>399</v>
      </c>
      <c r="B10" s="19">
        <v>129</v>
      </c>
      <c r="C10" s="19">
        <f>SUM(C13:C24)</f>
        <v>38</v>
      </c>
      <c r="D10" s="19">
        <f aca="true" t="shared" si="0" ref="D10:O10">SUM(D13:D24)</f>
        <v>2</v>
      </c>
      <c r="E10" s="19">
        <f t="shared" si="0"/>
        <v>6</v>
      </c>
      <c r="F10" s="19">
        <f t="shared" si="0"/>
        <v>2</v>
      </c>
      <c r="G10" s="19">
        <f t="shared" si="0"/>
        <v>4</v>
      </c>
      <c r="H10" s="19">
        <f t="shared" si="0"/>
        <v>1</v>
      </c>
      <c r="I10" s="19">
        <f t="shared" si="0"/>
        <v>0</v>
      </c>
      <c r="J10" s="19">
        <f t="shared" si="0"/>
        <v>0</v>
      </c>
      <c r="K10" s="19">
        <f t="shared" si="0"/>
        <v>29</v>
      </c>
      <c r="L10" s="19">
        <f t="shared" si="0"/>
        <v>11</v>
      </c>
      <c r="M10" s="19">
        <f t="shared" si="0"/>
        <v>13</v>
      </c>
      <c r="N10" s="19">
        <f t="shared" si="0"/>
        <v>0</v>
      </c>
      <c r="O10" s="19">
        <f t="shared" si="0"/>
        <v>27</v>
      </c>
      <c r="P10" s="27"/>
    </row>
    <row r="11" spans="1:16" s="7" customFormat="1" ht="27.75" customHeight="1">
      <c r="A11" s="14" t="s">
        <v>472</v>
      </c>
      <c r="B11" s="19">
        <f>SUM(B13:B24)</f>
        <v>133</v>
      </c>
      <c r="C11" s="19">
        <f aca="true" t="shared" si="1" ref="C11:O11">SUM(C13:C24)</f>
        <v>38</v>
      </c>
      <c r="D11" s="19">
        <f t="shared" si="1"/>
        <v>2</v>
      </c>
      <c r="E11" s="19">
        <f t="shared" si="1"/>
        <v>6</v>
      </c>
      <c r="F11" s="19">
        <f t="shared" si="1"/>
        <v>2</v>
      </c>
      <c r="G11" s="19">
        <f t="shared" si="1"/>
        <v>4</v>
      </c>
      <c r="H11" s="19">
        <f t="shared" si="1"/>
        <v>1</v>
      </c>
      <c r="I11" s="19">
        <f t="shared" si="1"/>
        <v>0</v>
      </c>
      <c r="J11" s="19">
        <f t="shared" si="1"/>
        <v>0</v>
      </c>
      <c r="K11" s="19">
        <f t="shared" si="1"/>
        <v>29</v>
      </c>
      <c r="L11" s="19">
        <f t="shared" si="1"/>
        <v>11</v>
      </c>
      <c r="M11" s="19">
        <f t="shared" si="1"/>
        <v>13</v>
      </c>
      <c r="N11" s="19">
        <f t="shared" si="1"/>
        <v>0</v>
      </c>
      <c r="O11" s="19">
        <f t="shared" si="1"/>
        <v>27</v>
      </c>
      <c r="P11" s="27"/>
    </row>
    <row r="12" spans="1:15" s="7" customFormat="1" ht="12.75" customHeight="1">
      <c r="A12" s="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6"/>
      <c r="N12" s="6"/>
      <c r="O12" s="6"/>
    </row>
    <row r="13" spans="1:15" s="27" customFormat="1" ht="24.75" customHeight="1">
      <c r="A13" s="46" t="s">
        <v>125</v>
      </c>
      <c r="B13" s="19">
        <f>C13+D13+E13+F13+G13+H13+I13+J13+K13+L13+M13+N13+O13</f>
        <v>14</v>
      </c>
      <c r="C13" s="19">
        <v>3</v>
      </c>
      <c r="D13" s="19"/>
      <c r="E13" s="19">
        <v>2</v>
      </c>
      <c r="F13" s="19"/>
      <c r="G13" s="19"/>
      <c r="H13" s="19"/>
      <c r="I13" s="19"/>
      <c r="J13" s="19"/>
      <c r="K13" s="19">
        <v>1</v>
      </c>
      <c r="L13" s="19">
        <v>1</v>
      </c>
      <c r="M13" s="19">
        <v>2</v>
      </c>
      <c r="N13" s="19"/>
      <c r="O13" s="19">
        <v>5</v>
      </c>
    </row>
    <row r="14" spans="1:15" s="169" customFormat="1" ht="24.75" customHeight="1">
      <c r="A14" s="46" t="s">
        <v>126</v>
      </c>
      <c r="B14" s="19">
        <f aca="true" t="shared" si="2" ref="B14:B24">C14+D14+E14+F14+G14+H14+I14+J14+K14+L14+M14+N14+O14</f>
        <v>9</v>
      </c>
      <c r="C14" s="19">
        <v>1</v>
      </c>
      <c r="D14" s="229"/>
      <c r="E14" s="229"/>
      <c r="F14" s="19"/>
      <c r="G14" s="19">
        <v>1</v>
      </c>
      <c r="H14" s="19"/>
      <c r="I14" s="19"/>
      <c r="J14" s="19"/>
      <c r="K14" s="230">
        <v>2</v>
      </c>
      <c r="L14" s="229">
        <v>2</v>
      </c>
      <c r="M14" s="229">
        <v>2</v>
      </c>
      <c r="N14" s="229"/>
      <c r="O14" s="19">
        <v>1</v>
      </c>
    </row>
    <row r="15" spans="1:15" s="169" customFormat="1" ht="24.75" customHeight="1">
      <c r="A15" s="46" t="s">
        <v>127</v>
      </c>
      <c r="B15" s="19">
        <f t="shared" si="2"/>
        <v>10</v>
      </c>
      <c r="C15" s="19">
        <v>3</v>
      </c>
      <c r="D15" s="229"/>
      <c r="E15" s="229">
        <v>1</v>
      </c>
      <c r="F15" s="19"/>
      <c r="G15" s="19"/>
      <c r="H15" s="230"/>
      <c r="I15" s="229"/>
      <c r="J15" s="229"/>
      <c r="K15" s="229">
        <v>3</v>
      </c>
      <c r="L15" s="230"/>
      <c r="M15" s="229">
        <v>1</v>
      </c>
      <c r="N15" s="229"/>
      <c r="O15" s="19">
        <v>2</v>
      </c>
    </row>
    <row r="16" spans="1:15" s="169" customFormat="1" ht="24.75" customHeight="1">
      <c r="A16" s="46" t="s">
        <v>128</v>
      </c>
      <c r="B16" s="19">
        <f t="shared" si="2"/>
        <v>14</v>
      </c>
      <c r="C16" s="19">
        <v>3</v>
      </c>
      <c r="D16" s="229"/>
      <c r="E16" s="229"/>
      <c r="F16" s="19"/>
      <c r="G16" s="19"/>
      <c r="H16" s="19"/>
      <c r="I16" s="19"/>
      <c r="J16" s="19"/>
      <c r="K16" s="229">
        <v>4</v>
      </c>
      <c r="L16" s="229">
        <v>4</v>
      </c>
      <c r="M16" s="229"/>
      <c r="N16" s="229"/>
      <c r="O16" s="19">
        <v>3</v>
      </c>
    </row>
    <row r="17" spans="1:15" s="169" customFormat="1" ht="24.75" customHeight="1">
      <c r="A17" s="46" t="s">
        <v>129</v>
      </c>
      <c r="B17" s="19">
        <f t="shared" si="2"/>
        <v>10</v>
      </c>
      <c r="C17" s="19">
        <v>2</v>
      </c>
      <c r="D17" s="229">
        <v>1</v>
      </c>
      <c r="E17" s="229">
        <v>1</v>
      </c>
      <c r="F17" s="19"/>
      <c r="G17" s="19">
        <v>1</v>
      </c>
      <c r="H17" s="19"/>
      <c r="I17" s="19"/>
      <c r="J17" s="19"/>
      <c r="K17" s="229">
        <v>2</v>
      </c>
      <c r="L17" s="229"/>
      <c r="M17" s="229">
        <v>1</v>
      </c>
      <c r="N17" s="229"/>
      <c r="O17" s="19">
        <v>2</v>
      </c>
    </row>
    <row r="18" spans="1:15" s="169" customFormat="1" ht="24.75" customHeight="1">
      <c r="A18" s="46" t="s">
        <v>130</v>
      </c>
      <c r="B18" s="19">
        <f t="shared" si="2"/>
        <v>10</v>
      </c>
      <c r="C18" s="19">
        <v>2</v>
      </c>
      <c r="D18" s="229"/>
      <c r="E18" s="230"/>
      <c r="F18" s="19"/>
      <c r="G18" s="19"/>
      <c r="H18" s="19"/>
      <c r="I18" s="19"/>
      <c r="J18" s="19"/>
      <c r="K18" s="229">
        <v>2</v>
      </c>
      <c r="L18" s="229">
        <v>1</v>
      </c>
      <c r="M18" s="229">
        <v>2</v>
      </c>
      <c r="N18" s="229"/>
      <c r="O18" s="19">
        <v>3</v>
      </c>
    </row>
    <row r="19" spans="1:15" s="169" customFormat="1" ht="24.75" customHeight="1">
      <c r="A19" s="46" t="s">
        <v>131</v>
      </c>
      <c r="B19" s="19">
        <f t="shared" si="2"/>
        <v>7</v>
      </c>
      <c r="C19" s="19">
        <v>2</v>
      </c>
      <c r="D19" s="229"/>
      <c r="E19" s="229"/>
      <c r="F19" s="19"/>
      <c r="G19" s="19"/>
      <c r="H19" s="19">
        <v>1</v>
      </c>
      <c r="I19" s="19"/>
      <c r="J19" s="19"/>
      <c r="K19" s="229">
        <v>3</v>
      </c>
      <c r="L19" s="229"/>
      <c r="M19" s="229">
        <v>1</v>
      </c>
      <c r="N19" s="229"/>
      <c r="O19" s="19"/>
    </row>
    <row r="20" spans="1:15" s="169" customFormat="1" ht="24.75" customHeight="1">
      <c r="A20" s="46" t="s">
        <v>132</v>
      </c>
      <c r="B20" s="19">
        <f t="shared" si="2"/>
        <v>12</v>
      </c>
      <c r="C20" s="19">
        <v>6</v>
      </c>
      <c r="D20" s="229"/>
      <c r="E20" s="229"/>
      <c r="F20" s="19"/>
      <c r="G20" s="19"/>
      <c r="H20" s="19"/>
      <c r="I20" s="19"/>
      <c r="J20" s="19"/>
      <c r="K20" s="230">
        <v>2</v>
      </c>
      <c r="L20" s="229">
        <v>1</v>
      </c>
      <c r="M20" s="229">
        <v>1</v>
      </c>
      <c r="N20" s="229"/>
      <c r="O20" s="19">
        <v>2</v>
      </c>
    </row>
    <row r="21" spans="1:15" s="169" customFormat="1" ht="24.75" customHeight="1">
      <c r="A21" s="46" t="s">
        <v>133</v>
      </c>
      <c r="B21" s="19">
        <f t="shared" si="2"/>
        <v>12</v>
      </c>
      <c r="C21" s="229">
        <v>4</v>
      </c>
      <c r="D21" s="229"/>
      <c r="E21" s="229">
        <v>1</v>
      </c>
      <c r="F21" s="19"/>
      <c r="G21" s="19">
        <v>1</v>
      </c>
      <c r="H21" s="19"/>
      <c r="I21" s="19"/>
      <c r="J21" s="19"/>
      <c r="K21" s="229">
        <v>4</v>
      </c>
      <c r="L21" s="229">
        <v>1</v>
      </c>
      <c r="M21" s="229"/>
      <c r="N21" s="229"/>
      <c r="O21" s="19">
        <v>1</v>
      </c>
    </row>
    <row r="22" spans="1:15" s="169" customFormat="1" ht="24.75" customHeight="1">
      <c r="A22" s="46" t="s">
        <v>134</v>
      </c>
      <c r="B22" s="19">
        <f t="shared" si="2"/>
        <v>14</v>
      </c>
      <c r="C22" s="19">
        <v>6</v>
      </c>
      <c r="D22" s="229"/>
      <c r="E22" s="229">
        <v>1</v>
      </c>
      <c r="F22" s="19"/>
      <c r="G22" s="19"/>
      <c r="H22" s="19"/>
      <c r="I22" s="19"/>
      <c r="J22" s="19"/>
      <c r="K22" s="229">
        <v>1</v>
      </c>
      <c r="L22" s="229">
        <v>1</v>
      </c>
      <c r="M22" s="229">
        <v>1</v>
      </c>
      <c r="N22" s="229"/>
      <c r="O22" s="19">
        <v>4</v>
      </c>
    </row>
    <row r="23" spans="1:15" s="169" customFormat="1" ht="24.75" customHeight="1">
      <c r="A23" s="46" t="s">
        <v>135</v>
      </c>
      <c r="B23" s="19">
        <f t="shared" si="2"/>
        <v>6</v>
      </c>
      <c r="C23" s="229">
        <v>1</v>
      </c>
      <c r="D23" s="229"/>
      <c r="E23" s="230"/>
      <c r="F23" s="229">
        <v>1</v>
      </c>
      <c r="G23" s="229"/>
      <c r="H23" s="229"/>
      <c r="I23" s="229"/>
      <c r="J23" s="229"/>
      <c r="K23" s="229">
        <v>2</v>
      </c>
      <c r="L23" s="229"/>
      <c r="M23" s="229">
        <v>1</v>
      </c>
      <c r="N23" s="229"/>
      <c r="O23" s="19">
        <v>1</v>
      </c>
    </row>
    <row r="24" spans="1:15" s="169" customFormat="1" ht="24.75" customHeight="1">
      <c r="A24" s="91" t="s">
        <v>136</v>
      </c>
      <c r="B24" s="24">
        <f t="shared" si="2"/>
        <v>15</v>
      </c>
      <c r="C24" s="231">
        <v>5</v>
      </c>
      <c r="D24" s="232">
        <v>1</v>
      </c>
      <c r="E24" s="232"/>
      <c r="F24" s="24">
        <v>1</v>
      </c>
      <c r="G24" s="24">
        <v>1</v>
      </c>
      <c r="H24" s="24"/>
      <c r="I24" s="24"/>
      <c r="J24" s="24"/>
      <c r="K24" s="232">
        <v>3</v>
      </c>
      <c r="L24" s="232"/>
      <c r="M24" s="232">
        <v>1</v>
      </c>
      <c r="N24" s="232"/>
      <c r="O24" s="24">
        <v>3</v>
      </c>
    </row>
    <row r="25" ht="13.5">
      <c r="A25" s="16" t="s">
        <v>180</v>
      </c>
    </row>
  </sheetData>
  <sheetProtection/>
  <mergeCells count="16">
    <mergeCell ref="M5:M6"/>
    <mergeCell ref="N5:N6"/>
    <mergeCell ref="O5:O6"/>
    <mergeCell ref="G5:G6"/>
    <mergeCell ref="H5:H6"/>
    <mergeCell ref="I5:I6"/>
    <mergeCell ref="J5:J6"/>
    <mergeCell ref="K5:K6"/>
    <mergeCell ref="L5:L6"/>
    <mergeCell ref="A2:F2"/>
    <mergeCell ref="A5:A6"/>
    <mergeCell ref="B5:B6"/>
    <mergeCell ref="C5:C6"/>
    <mergeCell ref="D5:D6"/>
    <mergeCell ref="E5:E6"/>
    <mergeCell ref="F5:F6"/>
  </mergeCells>
  <printOptions/>
  <pageMargins left="0.7874015748031497" right="0.2362204724409449" top="0.7086614173228347" bottom="0.984251968503937" header="0.8661417322834646" footer="0.5118110236220472"/>
  <pageSetup horizontalDpi="300" verticalDpi="3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N25"/>
  <sheetViews>
    <sheetView zoomScalePageLayoutView="0" workbookViewId="0" topLeftCell="A1">
      <selection activeCell="A2" sqref="A2:J2"/>
    </sheetView>
  </sheetViews>
  <sheetFormatPr defaultColWidth="8.88671875" defaultRowHeight="13.5"/>
  <cols>
    <col min="1" max="1" width="10.5546875" style="8" customWidth="1"/>
    <col min="2" max="16384" width="8.88671875" style="8" customWidth="1"/>
  </cols>
  <sheetData>
    <row r="1" ht="15" customHeight="1"/>
    <row r="2" spans="1:18" s="3" customFormat="1" ht="25.5" customHeight="1">
      <c r="A2" s="293" t="s">
        <v>490</v>
      </c>
      <c r="B2" s="293"/>
      <c r="C2" s="293"/>
      <c r="D2" s="293"/>
      <c r="E2" s="293"/>
      <c r="F2" s="293"/>
      <c r="G2" s="293"/>
      <c r="H2" s="293"/>
      <c r="I2" s="293"/>
      <c r="J2" s="293"/>
      <c r="P2" s="9" t="s">
        <v>8</v>
      </c>
      <c r="Q2" s="9"/>
      <c r="R2" s="9"/>
    </row>
    <row r="3" s="3" customFormat="1" ht="14.25" customHeight="1"/>
    <row r="4" s="66" customFormat="1" ht="15.75" customHeight="1">
      <c r="A4" s="65" t="s">
        <v>152</v>
      </c>
    </row>
    <row r="5" spans="1:51" s="23" customFormat="1" ht="24.75" customHeight="1">
      <c r="A5" s="315" t="s">
        <v>499</v>
      </c>
      <c r="B5" s="295" t="s">
        <v>500</v>
      </c>
      <c r="C5" s="295" t="s">
        <v>501</v>
      </c>
      <c r="D5" s="295"/>
      <c r="E5" s="295"/>
      <c r="F5" s="295"/>
      <c r="G5" s="295"/>
      <c r="H5" s="295"/>
      <c r="I5" s="295" t="s">
        <v>502</v>
      </c>
      <c r="J5" s="295" t="s">
        <v>503</v>
      </c>
      <c r="K5" s="295"/>
      <c r="L5" s="317" t="s">
        <v>504</v>
      </c>
      <c r="M5" s="317"/>
      <c r="N5" s="317"/>
      <c r="O5" s="317" t="s">
        <v>505</v>
      </c>
      <c r="P5" s="317"/>
      <c r="Q5" s="317"/>
      <c r="R5" s="318" t="s">
        <v>506</v>
      </c>
      <c r="S5" s="296" t="s">
        <v>153</v>
      </c>
      <c r="T5" s="295" t="s">
        <v>154</v>
      </c>
      <c r="U5" s="320" t="s">
        <v>491</v>
      </c>
      <c r="V5" s="236"/>
      <c r="W5" s="236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</row>
    <row r="6" spans="1:51" s="23" customFormat="1" ht="24.75" customHeight="1">
      <c r="A6" s="316"/>
      <c r="B6" s="295"/>
      <c r="C6" s="11" t="s">
        <v>492</v>
      </c>
      <c r="D6" s="11" t="s">
        <v>155</v>
      </c>
      <c r="E6" s="11" t="s">
        <v>493</v>
      </c>
      <c r="F6" s="11" t="s">
        <v>156</v>
      </c>
      <c r="G6" s="11" t="s">
        <v>157</v>
      </c>
      <c r="H6" s="11" t="s">
        <v>494</v>
      </c>
      <c r="I6" s="295"/>
      <c r="J6" s="11" t="s">
        <v>158</v>
      </c>
      <c r="K6" s="11" t="s">
        <v>495</v>
      </c>
      <c r="L6" s="11" t="s">
        <v>496</v>
      </c>
      <c r="M6" s="11">
        <v>46</v>
      </c>
      <c r="N6" s="11" t="s">
        <v>497</v>
      </c>
      <c r="O6" s="11" t="s">
        <v>498</v>
      </c>
      <c r="P6" s="11">
        <v>27</v>
      </c>
      <c r="Q6" s="11">
        <v>35</v>
      </c>
      <c r="R6" s="319"/>
      <c r="S6" s="296" t="s">
        <v>8</v>
      </c>
      <c r="T6" s="295"/>
      <c r="U6" s="320"/>
      <c r="V6" s="236"/>
      <c r="W6" s="236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</row>
    <row r="7" spans="1:57" ht="24.75" customHeight="1">
      <c r="A7" s="69" t="s">
        <v>228</v>
      </c>
      <c r="B7" s="86">
        <v>40</v>
      </c>
      <c r="C7" s="83">
        <v>12</v>
      </c>
      <c r="D7" s="83">
        <v>0</v>
      </c>
      <c r="E7" s="83">
        <v>11</v>
      </c>
      <c r="F7" s="83">
        <v>0</v>
      </c>
      <c r="G7" s="83">
        <v>1</v>
      </c>
      <c r="H7" s="85">
        <v>0</v>
      </c>
      <c r="I7" s="83">
        <v>6</v>
      </c>
      <c r="J7" s="83">
        <v>0</v>
      </c>
      <c r="K7" s="83">
        <v>1</v>
      </c>
      <c r="L7" s="83">
        <v>0</v>
      </c>
      <c r="M7" s="83">
        <v>0</v>
      </c>
      <c r="N7" s="185">
        <v>1</v>
      </c>
      <c r="O7" s="185">
        <v>2</v>
      </c>
      <c r="P7" s="185">
        <v>0</v>
      </c>
      <c r="Q7" s="185">
        <v>0</v>
      </c>
      <c r="R7" s="185">
        <v>1</v>
      </c>
      <c r="S7" s="210">
        <v>1</v>
      </c>
      <c r="T7" s="210">
        <v>0</v>
      </c>
      <c r="U7" s="233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31"/>
      <c r="BA7" s="31"/>
      <c r="BB7" s="31"/>
      <c r="BC7" s="31"/>
      <c r="BD7" s="31"/>
      <c r="BE7" s="31"/>
    </row>
    <row r="8" spans="1:57" ht="24.75" customHeight="1">
      <c r="A8" s="72" t="s">
        <v>227</v>
      </c>
      <c r="B8" s="86">
        <v>39</v>
      </c>
      <c r="C8" s="84">
        <v>12</v>
      </c>
      <c r="D8" s="84">
        <v>0</v>
      </c>
      <c r="E8" s="84">
        <v>11</v>
      </c>
      <c r="F8" s="84">
        <v>1</v>
      </c>
      <c r="G8" s="84">
        <v>0</v>
      </c>
      <c r="H8" s="84">
        <v>0</v>
      </c>
      <c r="I8" s="84">
        <v>6</v>
      </c>
      <c r="J8" s="84">
        <v>0</v>
      </c>
      <c r="K8" s="84">
        <v>1</v>
      </c>
      <c r="L8" s="84">
        <v>0</v>
      </c>
      <c r="M8" s="84">
        <v>0</v>
      </c>
      <c r="N8" s="84">
        <v>1</v>
      </c>
      <c r="O8" s="84">
        <v>2</v>
      </c>
      <c r="P8" s="84">
        <v>0</v>
      </c>
      <c r="Q8" s="84">
        <v>0</v>
      </c>
      <c r="R8" s="84">
        <v>1</v>
      </c>
      <c r="S8" s="83">
        <v>1</v>
      </c>
      <c r="T8" s="83">
        <v>0</v>
      </c>
      <c r="U8" s="170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31"/>
      <c r="BA8" s="31"/>
      <c r="BB8" s="31"/>
      <c r="BC8" s="31"/>
      <c r="BD8" s="31"/>
      <c r="BE8" s="31"/>
    </row>
    <row r="9" spans="1:57" ht="24.75" customHeight="1">
      <c r="A9" s="72" t="s">
        <v>254</v>
      </c>
      <c r="B9" s="86">
        <v>39</v>
      </c>
      <c r="C9" s="84">
        <v>12</v>
      </c>
      <c r="D9" s="83">
        <v>0</v>
      </c>
      <c r="E9" s="84">
        <v>11</v>
      </c>
      <c r="F9" s="83">
        <v>1</v>
      </c>
      <c r="G9" s="83">
        <v>0</v>
      </c>
      <c r="H9" s="173">
        <v>0</v>
      </c>
      <c r="I9" s="83">
        <v>6</v>
      </c>
      <c r="J9" s="83">
        <v>0</v>
      </c>
      <c r="K9" s="83">
        <v>1</v>
      </c>
      <c r="L9" s="83">
        <v>0</v>
      </c>
      <c r="M9" s="83">
        <v>0</v>
      </c>
      <c r="N9" s="83">
        <v>1</v>
      </c>
      <c r="O9" s="83">
        <v>2</v>
      </c>
      <c r="P9" s="83">
        <v>0</v>
      </c>
      <c r="Q9" s="185">
        <v>0</v>
      </c>
      <c r="R9" s="83">
        <v>1</v>
      </c>
      <c r="S9" s="83">
        <v>0</v>
      </c>
      <c r="T9" s="83">
        <v>0</v>
      </c>
      <c r="U9" s="234">
        <v>1</v>
      </c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31"/>
      <c r="BA9" s="31"/>
      <c r="BB9" s="31"/>
      <c r="BC9" s="31"/>
      <c r="BD9" s="31"/>
      <c r="BE9" s="31"/>
    </row>
    <row r="10" spans="1:57" ht="24.75" customHeight="1">
      <c r="A10" s="72" t="s">
        <v>313</v>
      </c>
      <c r="B10" s="86">
        <v>40</v>
      </c>
      <c r="C10" s="84">
        <v>12</v>
      </c>
      <c r="D10" s="83">
        <v>0</v>
      </c>
      <c r="E10" s="84">
        <v>11</v>
      </c>
      <c r="F10" s="83">
        <v>1</v>
      </c>
      <c r="G10" s="83">
        <v>0</v>
      </c>
      <c r="H10" s="173">
        <v>0</v>
      </c>
      <c r="I10" s="83">
        <v>6</v>
      </c>
      <c r="J10" s="83">
        <v>0</v>
      </c>
      <c r="K10" s="83">
        <v>1</v>
      </c>
      <c r="L10" s="83">
        <v>0</v>
      </c>
      <c r="M10" s="83">
        <v>0</v>
      </c>
      <c r="N10" s="83">
        <v>1</v>
      </c>
      <c r="O10" s="83">
        <v>2</v>
      </c>
      <c r="P10" s="83">
        <v>0</v>
      </c>
      <c r="Q10" s="185">
        <v>0</v>
      </c>
      <c r="R10" s="83">
        <v>1</v>
      </c>
      <c r="S10" s="83">
        <v>0</v>
      </c>
      <c r="T10" s="83">
        <v>0</v>
      </c>
      <c r="U10" s="234">
        <v>1</v>
      </c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31"/>
      <c r="BA10" s="31"/>
      <c r="BB10" s="31"/>
      <c r="BC10" s="31"/>
      <c r="BD10" s="31"/>
      <c r="BE10" s="31"/>
    </row>
    <row r="11" spans="1:57" ht="24.75" customHeight="1">
      <c r="A11" s="72" t="s">
        <v>399</v>
      </c>
      <c r="B11" s="86">
        <v>41</v>
      </c>
      <c r="C11" s="84">
        <v>12</v>
      </c>
      <c r="D11" s="83">
        <v>0</v>
      </c>
      <c r="E11" s="84">
        <v>11</v>
      </c>
      <c r="F11" s="83">
        <v>1</v>
      </c>
      <c r="G11" s="83">
        <v>0</v>
      </c>
      <c r="H11" s="173">
        <v>0</v>
      </c>
      <c r="I11" s="83">
        <v>6</v>
      </c>
      <c r="J11" s="83">
        <v>0</v>
      </c>
      <c r="K11" s="83">
        <v>1</v>
      </c>
      <c r="L11" s="83">
        <v>0</v>
      </c>
      <c r="M11" s="83">
        <v>0</v>
      </c>
      <c r="N11" s="83">
        <v>1</v>
      </c>
      <c r="O11" s="83">
        <v>2</v>
      </c>
      <c r="P11" s="83">
        <v>0</v>
      </c>
      <c r="Q11" s="185">
        <v>0</v>
      </c>
      <c r="R11" s="83">
        <v>1</v>
      </c>
      <c r="S11" s="83">
        <v>0</v>
      </c>
      <c r="T11" s="83">
        <v>0</v>
      </c>
      <c r="U11" s="234">
        <v>1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31"/>
      <c r="BA11" s="31"/>
      <c r="BB11" s="31"/>
      <c r="BC11" s="31"/>
      <c r="BD11" s="31"/>
      <c r="BE11" s="31"/>
    </row>
    <row r="12" spans="1:57" ht="24.75" customHeight="1">
      <c r="A12" s="211" t="s">
        <v>472</v>
      </c>
      <c r="B12" s="212">
        <v>41</v>
      </c>
      <c r="C12" s="213">
        <v>12</v>
      </c>
      <c r="D12" s="213">
        <v>0</v>
      </c>
      <c r="E12" s="213">
        <v>11</v>
      </c>
      <c r="F12" s="213">
        <v>1</v>
      </c>
      <c r="G12" s="213">
        <v>0</v>
      </c>
      <c r="H12" s="214">
        <v>0</v>
      </c>
      <c r="I12" s="213">
        <v>6</v>
      </c>
      <c r="J12" s="213">
        <v>0</v>
      </c>
      <c r="K12" s="213">
        <v>1</v>
      </c>
      <c r="L12" s="213">
        <v>0</v>
      </c>
      <c r="M12" s="213">
        <v>0</v>
      </c>
      <c r="N12" s="213">
        <v>1</v>
      </c>
      <c r="O12" s="213">
        <v>2</v>
      </c>
      <c r="P12" s="213">
        <v>0</v>
      </c>
      <c r="Q12" s="215">
        <v>0</v>
      </c>
      <c r="R12" s="213">
        <v>1</v>
      </c>
      <c r="S12" s="213">
        <v>0</v>
      </c>
      <c r="T12" s="213">
        <v>0</v>
      </c>
      <c r="U12" s="235">
        <v>1</v>
      </c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31"/>
      <c r="BA12" s="31"/>
      <c r="BB12" s="31"/>
      <c r="BC12" s="31"/>
      <c r="BD12" s="31"/>
      <c r="BE12" s="31"/>
    </row>
    <row r="13" spans="1:2" ht="13.5">
      <c r="A13" s="314" t="s">
        <v>180</v>
      </c>
      <c r="B13" s="314"/>
    </row>
    <row r="14" spans="2:51" ht="24.75" customHeight="1">
      <c r="B14" s="102"/>
      <c r="C14" s="103"/>
      <c r="D14" s="70"/>
      <c r="E14" s="70"/>
      <c r="F14" s="70"/>
      <c r="G14" s="103"/>
      <c r="H14" s="71"/>
      <c r="I14" s="70"/>
      <c r="J14" s="103"/>
      <c r="K14" s="103"/>
      <c r="L14" s="103"/>
      <c r="M14" s="103"/>
      <c r="N14" s="103"/>
      <c r="O14" s="103"/>
      <c r="P14" s="103"/>
      <c r="Q14" s="186"/>
      <c r="R14" s="103"/>
      <c r="S14" s="103"/>
      <c r="T14" s="10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</row>
    <row r="15" spans="1:18" s="7" customFormat="1" ht="24.75" customHeight="1">
      <c r="A15" s="294" t="s">
        <v>499</v>
      </c>
      <c r="B15" s="296" t="s">
        <v>518</v>
      </c>
      <c r="C15" s="294"/>
      <c r="D15" s="295" t="s">
        <v>160</v>
      </c>
      <c r="E15" s="295" t="s">
        <v>507</v>
      </c>
      <c r="F15" s="295" t="s">
        <v>161</v>
      </c>
      <c r="G15" s="288" t="s">
        <v>508</v>
      </c>
      <c r="H15" s="295" t="s">
        <v>509</v>
      </c>
      <c r="I15" s="295" t="s">
        <v>510</v>
      </c>
      <c r="J15" s="295" t="s">
        <v>162</v>
      </c>
      <c r="K15" s="288" t="s">
        <v>511</v>
      </c>
      <c r="L15" s="288" t="s">
        <v>512</v>
      </c>
      <c r="M15" s="289" t="s">
        <v>513</v>
      </c>
      <c r="N15" s="291"/>
      <c r="O15" s="291"/>
      <c r="P15" s="290"/>
      <c r="Q15" s="303" t="s">
        <v>514</v>
      </c>
      <c r="R15" s="321" t="s">
        <v>515</v>
      </c>
    </row>
    <row r="16" spans="1:20" s="7" customFormat="1" ht="24.75" customHeight="1">
      <c r="A16" s="294"/>
      <c r="B16" s="11" t="s">
        <v>516</v>
      </c>
      <c r="C16" s="11" t="s">
        <v>517</v>
      </c>
      <c r="D16" s="295"/>
      <c r="E16" s="295"/>
      <c r="F16" s="295"/>
      <c r="G16" s="288"/>
      <c r="H16" s="295"/>
      <c r="I16" s="288"/>
      <c r="J16" s="295"/>
      <c r="K16" s="288"/>
      <c r="L16" s="288"/>
      <c r="M16" s="12">
        <v>7</v>
      </c>
      <c r="N16" s="12">
        <v>10</v>
      </c>
      <c r="O16" s="12">
        <v>14</v>
      </c>
      <c r="P16" s="12">
        <v>18</v>
      </c>
      <c r="Q16" s="299"/>
      <c r="R16" s="322"/>
      <c r="S16" s="29"/>
      <c r="T16" s="29"/>
    </row>
    <row r="17" spans="1:66" ht="24.75" customHeight="1">
      <c r="A17" s="69" t="s">
        <v>228</v>
      </c>
      <c r="B17" s="83">
        <v>0</v>
      </c>
      <c r="C17" s="83">
        <v>9</v>
      </c>
      <c r="D17" s="83">
        <v>1</v>
      </c>
      <c r="E17" s="83">
        <v>0</v>
      </c>
      <c r="F17" s="83">
        <v>1</v>
      </c>
      <c r="G17" s="84">
        <v>0</v>
      </c>
      <c r="H17" s="84">
        <v>1</v>
      </c>
      <c r="I17" s="83">
        <v>0</v>
      </c>
      <c r="J17" s="83">
        <v>1</v>
      </c>
      <c r="K17" s="83">
        <v>1</v>
      </c>
      <c r="L17" s="84">
        <v>1</v>
      </c>
      <c r="M17" s="83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3"/>
      <c r="BM17" s="73"/>
      <c r="BN17" s="73"/>
    </row>
    <row r="18" spans="1:66" ht="24.75" customHeight="1">
      <c r="A18" s="72" t="s">
        <v>227</v>
      </c>
      <c r="B18" s="83">
        <v>0</v>
      </c>
      <c r="C18" s="83">
        <v>9</v>
      </c>
      <c r="D18" s="83">
        <v>1</v>
      </c>
      <c r="E18" s="83">
        <v>0</v>
      </c>
      <c r="F18" s="83">
        <v>1</v>
      </c>
      <c r="G18" s="83">
        <v>0</v>
      </c>
      <c r="H18" s="83">
        <v>1</v>
      </c>
      <c r="I18" s="83">
        <v>0</v>
      </c>
      <c r="J18" s="83">
        <v>1</v>
      </c>
      <c r="K18" s="83">
        <v>1</v>
      </c>
      <c r="L18" s="83">
        <v>1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3"/>
      <c r="BM18" s="73"/>
      <c r="BN18" s="73"/>
    </row>
    <row r="19" spans="1:66" ht="24.75" customHeight="1">
      <c r="A19" s="72" t="s">
        <v>254</v>
      </c>
      <c r="B19" s="83">
        <v>0</v>
      </c>
      <c r="C19" s="83">
        <v>9</v>
      </c>
      <c r="D19" s="83">
        <v>1</v>
      </c>
      <c r="E19" s="173">
        <v>0</v>
      </c>
      <c r="F19" s="83">
        <v>1</v>
      </c>
      <c r="G19" s="83">
        <v>0</v>
      </c>
      <c r="H19" s="83">
        <v>1</v>
      </c>
      <c r="I19" s="83">
        <v>0</v>
      </c>
      <c r="J19" s="83">
        <v>1</v>
      </c>
      <c r="K19" s="173">
        <v>1</v>
      </c>
      <c r="L19" s="173">
        <v>1</v>
      </c>
      <c r="M19" s="8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3"/>
      <c r="BM19" s="73"/>
      <c r="BN19" s="73"/>
    </row>
    <row r="20" spans="1:66" s="206" customFormat="1" ht="24.75" customHeight="1">
      <c r="A20" s="72" t="s">
        <v>313</v>
      </c>
      <c r="B20" s="83"/>
      <c r="C20" s="83">
        <v>9</v>
      </c>
      <c r="D20" s="83">
        <v>1</v>
      </c>
      <c r="E20" s="173"/>
      <c r="F20" s="83">
        <v>1</v>
      </c>
      <c r="G20" s="83"/>
      <c r="H20" s="83">
        <v>1</v>
      </c>
      <c r="I20" s="83"/>
      <c r="J20" s="83">
        <v>1</v>
      </c>
      <c r="K20" s="173">
        <v>1</v>
      </c>
      <c r="L20" s="173">
        <v>2</v>
      </c>
      <c r="M20" s="83"/>
      <c r="N20" s="173"/>
      <c r="O20" s="173"/>
      <c r="P20" s="173"/>
      <c r="Q20" s="173"/>
      <c r="R20" s="173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205"/>
      <c r="BM20" s="205"/>
      <c r="BN20" s="205"/>
    </row>
    <row r="21" spans="1:66" ht="24.75" customHeight="1">
      <c r="A21" s="72" t="s">
        <v>399</v>
      </c>
      <c r="B21" s="83"/>
      <c r="C21" s="83">
        <v>9</v>
      </c>
      <c r="D21" s="83">
        <v>1</v>
      </c>
      <c r="E21" s="173"/>
      <c r="F21" s="83">
        <v>1</v>
      </c>
      <c r="G21" s="83"/>
      <c r="H21" s="83">
        <v>1</v>
      </c>
      <c r="I21" s="83"/>
      <c r="J21" s="83">
        <v>1</v>
      </c>
      <c r="K21" s="173">
        <v>1</v>
      </c>
      <c r="L21" s="173">
        <v>3</v>
      </c>
      <c r="M21" s="83"/>
      <c r="N21" s="173"/>
      <c r="O21" s="173"/>
      <c r="P21" s="173"/>
      <c r="Q21" s="173"/>
      <c r="R21" s="173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3"/>
      <c r="BM21" s="73"/>
      <c r="BN21" s="73"/>
    </row>
    <row r="22" spans="1:66" ht="21.75" customHeight="1">
      <c r="A22" s="211" t="s">
        <v>476</v>
      </c>
      <c r="B22" s="213"/>
      <c r="C22" s="213">
        <v>9</v>
      </c>
      <c r="D22" s="213">
        <v>1</v>
      </c>
      <c r="E22" s="213"/>
      <c r="F22" s="213">
        <v>1</v>
      </c>
      <c r="G22" s="213"/>
      <c r="H22" s="213">
        <v>1</v>
      </c>
      <c r="I22" s="213"/>
      <c r="J22" s="213">
        <v>1</v>
      </c>
      <c r="K22" s="214">
        <v>1</v>
      </c>
      <c r="L22" s="214">
        <v>3</v>
      </c>
      <c r="M22" s="214"/>
      <c r="N22" s="214"/>
      <c r="O22" s="214"/>
      <c r="P22" s="214"/>
      <c r="Q22" s="214"/>
      <c r="R22" s="214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3"/>
      <c r="BM22" s="73"/>
      <c r="BN22" s="73"/>
    </row>
    <row r="23" spans="1:2" ht="13.5">
      <c r="A23" s="314" t="s">
        <v>180</v>
      </c>
      <c r="B23" s="314"/>
    </row>
    <row r="24" spans="2:18" ht="13.5">
      <c r="B24" s="70"/>
      <c r="C24" s="70"/>
      <c r="D24" s="70"/>
      <c r="E24" s="104"/>
      <c r="F24" s="103"/>
      <c r="G24" s="103"/>
      <c r="H24" s="105"/>
      <c r="I24" s="70"/>
      <c r="J24" s="70"/>
      <c r="K24" s="104"/>
      <c r="L24" s="104"/>
      <c r="M24" s="70"/>
      <c r="N24" s="104"/>
      <c r="O24" s="104"/>
      <c r="P24" s="104"/>
      <c r="Q24" s="104"/>
      <c r="R24" s="104"/>
    </row>
    <row r="25" spans="2:18" ht="13.5">
      <c r="B25" s="70"/>
      <c r="C25" s="70"/>
      <c r="D25" s="70"/>
      <c r="E25" s="104"/>
      <c r="F25" s="103"/>
      <c r="G25" s="103"/>
      <c r="H25" s="105"/>
      <c r="I25" s="70"/>
      <c r="J25" s="70"/>
      <c r="K25" s="104"/>
      <c r="L25" s="104"/>
      <c r="M25" s="70"/>
      <c r="N25" s="104"/>
      <c r="O25" s="104"/>
      <c r="P25" s="104"/>
      <c r="Q25" s="104"/>
      <c r="R25" s="104"/>
    </row>
  </sheetData>
  <sheetProtection/>
  <mergeCells count="28">
    <mergeCell ref="M15:P15"/>
    <mergeCell ref="Q15:Q16"/>
    <mergeCell ref="R15:R16"/>
    <mergeCell ref="A23:B23"/>
    <mergeCell ref="G15:G16"/>
    <mergeCell ref="H15:H16"/>
    <mergeCell ref="I15:I16"/>
    <mergeCell ref="J15:J16"/>
    <mergeCell ref="K15:K16"/>
    <mergeCell ref="L15:L16"/>
    <mergeCell ref="A13:B13"/>
    <mergeCell ref="A15:A16"/>
    <mergeCell ref="B15:C15"/>
    <mergeCell ref="D15:D16"/>
    <mergeCell ref="E15:E16"/>
    <mergeCell ref="F15:F16"/>
    <mergeCell ref="L5:N5"/>
    <mergeCell ref="O5:Q5"/>
    <mergeCell ref="R5:R6"/>
    <mergeCell ref="S5:S6"/>
    <mergeCell ref="T5:T6"/>
    <mergeCell ref="U5:U6"/>
    <mergeCell ref="A2:J2"/>
    <mergeCell ref="A5:A6"/>
    <mergeCell ref="B5:B6"/>
    <mergeCell ref="C5:H5"/>
    <mergeCell ref="I5:I6"/>
    <mergeCell ref="J5:K5"/>
  </mergeCells>
  <printOptions/>
  <pageMargins left="0.79" right="0.23" top="0.71" bottom="1" header="0.88" footer="0.5"/>
  <pageSetup horizontalDpi="300" verticalDpi="3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A14" sqref="A14"/>
    </sheetView>
  </sheetViews>
  <sheetFormatPr defaultColWidth="8.88671875" defaultRowHeight="13.5"/>
  <cols>
    <col min="1" max="1" width="10.5546875" style="8" customWidth="1"/>
    <col min="2" max="16384" width="8.88671875" style="8" customWidth="1"/>
  </cols>
  <sheetData>
    <row r="2" spans="1:6" s="66" customFormat="1" ht="24" customHeight="1">
      <c r="A2" s="325" t="s">
        <v>519</v>
      </c>
      <c r="B2" s="325"/>
      <c r="C2" s="325"/>
      <c r="D2" s="325"/>
      <c r="E2" s="325"/>
      <c r="F2" s="325"/>
    </row>
    <row r="3" s="66" customFormat="1" ht="16.5" customHeight="1"/>
    <row r="4" spans="1:4" s="66" customFormat="1" ht="21.75" customHeight="1">
      <c r="A4" s="66" t="s">
        <v>289</v>
      </c>
      <c r="D4" s="142"/>
    </row>
    <row r="5" spans="1:17" s="66" customFormat="1" ht="18" customHeight="1">
      <c r="A5" s="326" t="s">
        <v>256</v>
      </c>
      <c r="B5" s="302" t="s">
        <v>290</v>
      </c>
      <c r="C5" s="302" t="s">
        <v>291</v>
      </c>
      <c r="D5" s="329" t="s">
        <v>257</v>
      </c>
      <c r="E5" s="332" t="s">
        <v>292</v>
      </c>
      <c r="F5" s="332"/>
      <c r="G5" s="332"/>
      <c r="H5" s="332"/>
      <c r="I5" s="332"/>
      <c r="J5" s="332"/>
      <c r="K5" s="332"/>
      <c r="L5" s="333"/>
      <c r="M5" s="302" t="s">
        <v>293</v>
      </c>
      <c r="N5" s="302"/>
      <c r="O5" s="302"/>
      <c r="P5" s="302"/>
      <c r="Q5" s="334"/>
    </row>
    <row r="6" spans="1:17" s="66" customFormat="1" ht="18" customHeight="1">
      <c r="A6" s="327"/>
      <c r="B6" s="302"/>
      <c r="C6" s="302"/>
      <c r="D6" s="330"/>
      <c r="E6" s="334" t="s">
        <v>294</v>
      </c>
      <c r="F6" s="332"/>
      <c r="G6" s="333"/>
      <c r="H6" s="335" t="s">
        <v>295</v>
      </c>
      <c r="I6" s="335" t="s">
        <v>296</v>
      </c>
      <c r="J6" s="334" t="s">
        <v>297</v>
      </c>
      <c r="K6" s="332"/>
      <c r="L6" s="333"/>
      <c r="M6" s="335" t="s">
        <v>257</v>
      </c>
      <c r="N6" s="335" t="s">
        <v>298</v>
      </c>
      <c r="O6" s="335" t="s">
        <v>299</v>
      </c>
      <c r="P6" s="335" t="s">
        <v>300</v>
      </c>
      <c r="Q6" s="323" t="s">
        <v>264</v>
      </c>
    </row>
    <row r="7" spans="1:17" s="66" customFormat="1" ht="19.5" customHeight="1">
      <c r="A7" s="328"/>
      <c r="B7" s="302"/>
      <c r="C7" s="302"/>
      <c r="D7" s="331"/>
      <c r="E7" s="61" t="s">
        <v>349</v>
      </c>
      <c r="F7" s="61" t="s">
        <v>350</v>
      </c>
      <c r="G7" s="61" t="s">
        <v>264</v>
      </c>
      <c r="H7" s="336"/>
      <c r="I7" s="336"/>
      <c r="J7" s="61" t="s">
        <v>351</v>
      </c>
      <c r="K7" s="61" t="s">
        <v>352</v>
      </c>
      <c r="L7" s="61" t="s">
        <v>247</v>
      </c>
      <c r="M7" s="336"/>
      <c r="N7" s="336"/>
      <c r="O7" s="336"/>
      <c r="P7" s="336"/>
      <c r="Q7" s="324"/>
    </row>
    <row r="8" spans="1:17" s="66" customFormat="1" ht="21.75" customHeight="1">
      <c r="A8" s="69">
        <v>2006</v>
      </c>
      <c r="B8" s="75">
        <v>10824</v>
      </c>
      <c r="C8" s="75">
        <v>7314</v>
      </c>
      <c r="D8" s="75">
        <v>7443</v>
      </c>
      <c r="E8" s="143" t="s">
        <v>123</v>
      </c>
      <c r="F8" s="143" t="s">
        <v>123</v>
      </c>
      <c r="G8" s="143" t="s">
        <v>123</v>
      </c>
      <c r="H8" s="143" t="s">
        <v>123</v>
      </c>
      <c r="I8" s="143" t="s">
        <v>123</v>
      </c>
      <c r="J8" s="143" t="s">
        <v>123</v>
      </c>
      <c r="K8" s="143" t="s">
        <v>123</v>
      </c>
      <c r="L8" s="143" t="s">
        <v>123</v>
      </c>
      <c r="M8" s="75">
        <v>7443</v>
      </c>
      <c r="N8" s="75">
        <v>589</v>
      </c>
      <c r="O8" s="75">
        <v>2011</v>
      </c>
      <c r="P8" s="75">
        <v>4827</v>
      </c>
      <c r="Q8" s="75">
        <v>16</v>
      </c>
    </row>
    <row r="9" spans="1:17" s="66" customFormat="1" ht="21.75" customHeight="1">
      <c r="A9" s="69">
        <v>2007</v>
      </c>
      <c r="B9" s="75">
        <v>10746</v>
      </c>
      <c r="C9" s="75">
        <v>7603</v>
      </c>
      <c r="D9" s="75">
        <v>7762</v>
      </c>
      <c r="E9" s="75">
        <v>161</v>
      </c>
      <c r="F9" s="75">
        <v>264</v>
      </c>
      <c r="G9" s="75">
        <v>3589</v>
      </c>
      <c r="H9" s="75">
        <v>852</v>
      </c>
      <c r="I9" s="75">
        <v>1091</v>
      </c>
      <c r="J9" s="75">
        <v>882</v>
      </c>
      <c r="K9" s="75">
        <v>71</v>
      </c>
      <c r="L9" s="75">
        <v>852</v>
      </c>
      <c r="M9" s="75">
        <v>7762</v>
      </c>
      <c r="N9" s="75">
        <v>467</v>
      </c>
      <c r="O9" s="75">
        <v>2447</v>
      </c>
      <c r="P9" s="75">
        <v>4426</v>
      </c>
      <c r="Q9" s="75">
        <v>422</v>
      </c>
    </row>
    <row r="10" spans="1:17" s="66" customFormat="1" ht="21.75" customHeight="1">
      <c r="A10" s="69">
        <v>2008</v>
      </c>
      <c r="B10" s="75">
        <v>11495</v>
      </c>
      <c r="C10" s="75">
        <v>7972</v>
      </c>
      <c r="D10" s="75">
        <v>8115</v>
      </c>
      <c r="E10" s="75">
        <v>167</v>
      </c>
      <c r="F10" s="75">
        <v>274</v>
      </c>
      <c r="G10" s="75">
        <v>3548</v>
      </c>
      <c r="H10" s="75">
        <v>329</v>
      </c>
      <c r="I10" s="75">
        <v>1047</v>
      </c>
      <c r="J10" s="75">
        <v>904</v>
      </c>
      <c r="K10" s="75">
        <v>72</v>
      </c>
      <c r="L10" s="75">
        <v>1774</v>
      </c>
      <c r="M10" s="75">
        <v>8115</v>
      </c>
      <c r="N10" s="75">
        <v>549</v>
      </c>
      <c r="O10" s="75">
        <v>3056</v>
      </c>
      <c r="P10" s="75">
        <v>4344</v>
      </c>
      <c r="Q10" s="75">
        <v>166</v>
      </c>
    </row>
    <row r="11" spans="1:17" s="66" customFormat="1" ht="21.75" customHeight="1">
      <c r="A11" s="69">
        <v>2009</v>
      </c>
      <c r="B11" s="75">
        <v>12076</v>
      </c>
      <c r="C11" s="75">
        <v>8647</v>
      </c>
      <c r="D11" s="75">
        <v>8833</v>
      </c>
      <c r="E11" s="75">
        <v>241</v>
      </c>
      <c r="F11" s="75">
        <v>266</v>
      </c>
      <c r="G11" s="75">
        <v>4317</v>
      </c>
      <c r="H11" s="75">
        <v>289</v>
      </c>
      <c r="I11" s="75">
        <v>1185</v>
      </c>
      <c r="J11" s="75">
        <v>922</v>
      </c>
      <c r="K11" s="75">
        <v>122</v>
      </c>
      <c r="L11" s="75">
        <v>1491</v>
      </c>
      <c r="M11" s="75">
        <v>8833</v>
      </c>
      <c r="N11" s="75">
        <v>411</v>
      </c>
      <c r="O11" s="75">
        <v>3333</v>
      </c>
      <c r="P11" s="75">
        <v>4909</v>
      </c>
      <c r="Q11" s="75">
        <v>180</v>
      </c>
    </row>
    <row r="12" spans="1:17" s="66" customFormat="1" ht="21.75" customHeight="1">
      <c r="A12" s="69">
        <v>2010</v>
      </c>
      <c r="B12" s="75">
        <v>14014</v>
      </c>
      <c r="C12" s="75">
        <v>9405</v>
      </c>
      <c r="D12" s="75">
        <v>9541</v>
      </c>
      <c r="E12" s="75">
        <v>225</v>
      </c>
      <c r="F12" s="75">
        <v>297</v>
      </c>
      <c r="G12" s="75">
        <v>4804</v>
      </c>
      <c r="H12" s="75">
        <v>274</v>
      </c>
      <c r="I12" s="75">
        <v>1197</v>
      </c>
      <c r="J12" s="75">
        <v>981</v>
      </c>
      <c r="K12" s="75">
        <v>158</v>
      </c>
      <c r="L12" s="75">
        <v>1605</v>
      </c>
      <c r="M12" s="75">
        <v>9541</v>
      </c>
      <c r="N12" s="75">
        <v>456</v>
      </c>
      <c r="O12" s="75">
        <v>3449</v>
      </c>
      <c r="P12" s="75">
        <v>5587</v>
      </c>
      <c r="Q12" s="75">
        <v>49</v>
      </c>
    </row>
    <row r="13" spans="1:17" s="66" customFormat="1" ht="21.75" customHeight="1">
      <c r="A13" s="69">
        <v>2011</v>
      </c>
      <c r="B13" s="83">
        <v>14994</v>
      </c>
      <c r="C13" s="83">
        <v>9739</v>
      </c>
      <c r="D13" s="83">
        <v>9893</v>
      </c>
      <c r="E13" s="83">
        <v>228</v>
      </c>
      <c r="F13" s="83">
        <v>256</v>
      </c>
      <c r="G13" s="83">
        <v>5111</v>
      </c>
      <c r="H13" s="83">
        <v>317</v>
      </c>
      <c r="I13" s="83">
        <v>1259</v>
      </c>
      <c r="J13" s="83">
        <v>1060</v>
      </c>
      <c r="K13" s="83">
        <v>115</v>
      </c>
      <c r="L13" s="83">
        <v>1547</v>
      </c>
      <c r="M13" s="83">
        <v>9893</v>
      </c>
      <c r="N13" s="83">
        <v>460</v>
      </c>
      <c r="O13" s="83">
        <v>3478</v>
      </c>
      <c r="P13" s="83">
        <v>5803</v>
      </c>
      <c r="Q13" s="83">
        <v>152</v>
      </c>
    </row>
    <row r="14" spans="1:17" s="66" customFormat="1" ht="9.75" customHeight="1">
      <c r="A14" s="252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ht="21.75" customHeight="1">
      <c r="A15" s="239" t="s">
        <v>478</v>
      </c>
      <c r="B15" s="83">
        <v>1273</v>
      </c>
      <c r="C15" s="83">
        <v>794</v>
      </c>
      <c r="D15" s="83">
        <f>SUM(E15:L15)</f>
        <v>798</v>
      </c>
      <c r="E15" s="83">
        <v>18</v>
      </c>
      <c r="F15" s="83">
        <v>25</v>
      </c>
      <c r="G15" s="83">
        <v>442</v>
      </c>
      <c r="H15" s="83">
        <v>28</v>
      </c>
      <c r="I15" s="83">
        <v>86</v>
      </c>
      <c r="J15" s="83">
        <v>84</v>
      </c>
      <c r="K15" s="83">
        <v>11</v>
      </c>
      <c r="L15" s="237">
        <v>104</v>
      </c>
      <c r="M15" s="83">
        <v>798</v>
      </c>
      <c r="N15" s="83">
        <v>44</v>
      </c>
      <c r="O15" s="83">
        <v>192</v>
      </c>
      <c r="P15" s="83">
        <v>554</v>
      </c>
      <c r="Q15" s="83">
        <v>8</v>
      </c>
    </row>
    <row r="16" spans="1:17" ht="21.75" customHeight="1">
      <c r="A16" s="239" t="s">
        <v>419</v>
      </c>
      <c r="B16" s="83">
        <v>1210</v>
      </c>
      <c r="C16" s="83">
        <v>773</v>
      </c>
      <c r="D16" s="83">
        <f aca="true" t="shared" si="0" ref="D16:D26">SUM(E16:L16)</f>
        <v>777</v>
      </c>
      <c r="E16" s="83">
        <v>21</v>
      </c>
      <c r="F16" s="83">
        <v>33</v>
      </c>
      <c r="G16" s="83">
        <v>414</v>
      </c>
      <c r="H16" s="83">
        <v>32</v>
      </c>
      <c r="I16" s="83">
        <v>74</v>
      </c>
      <c r="J16" s="83">
        <v>88</v>
      </c>
      <c r="K16" s="83">
        <v>10</v>
      </c>
      <c r="L16" s="237">
        <v>105</v>
      </c>
      <c r="M16" s="83">
        <v>777</v>
      </c>
      <c r="N16" s="83">
        <v>65</v>
      </c>
      <c r="O16" s="83">
        <v>193</v>
      </c>
      <c r="P16" s="83">
        <v>500</v>
      </c>
      <c r="Q16" s="83">
        <v>19</v>
      </c>
    </row>
    <row r="17" spans="1:17" ht="21.75" customHeight="1">
      <c r="A17" s="239" t="s">
        <v>420</v>
      </c>
      <c r="B17" s="83">
        <v>1264</v>
      </c>
      <c r="C17" s="83">
        <v>802</v>
      </c>
      <c r="D17" s="83">
        <f t="shared" si="0"/>
        <v>811</v>
      </c>
      <c r="E17" s="83">
        <v>23</v>
      </c>
      <c r="F17" s="83">
        <v>20</v>
      </c>
      <c r="G17" s="83">
        <v>431</v>
      </c>
      <c r="H17" s="83">
        <v>27</v>
      </c>
      <c r="I17" s="83">
        <v>107</v>
      </c>
      <c r="J17" s="83">
        <v>88</v>
      </c>
      <c r="K17" s="83">
        <v>6</v>
      </c>
      <c r="L17" s="237">
        <v>109</v>
      </c>
      <c r="M17" s="83">
        <v>811</v>
      </c>
      <c r="N17" s="83">
        <v>45</v>
      </c>
      <c r="O17" s="83">
        <v>290</v>
      </c>
      <c r="P17" s="83">
        <v>377</v>
      </c>
      <c r="Q17" s="83">
        <v>99</v>
      </c>
    </row>
    <row r="18" spans="1:17" ht="21.75" customHeight="1">
      <c r="A18" s="239" t="s">
        <v>421</v>
      </c>
      <c r="B18" s="83">
        <v>1320</v>
      </c>
      <c r="C18" s="83">
        <v>823</v>
      </c>
      <c r="D18" s="83">
        <f t="shared" si="0"/>
        <v>836</v>
      </c>
      <c r="E18" s="83">
        <v>16</v>
      </c>
      <c r="F18" s="83">
        <v>25</v>
      </c>
      <c r="G18" s="83">
        <v>445</v>
      </c>
      <c r="H18" s="83">
        <v>21</v>
      </c>
      <c r="I18" s="83">
        <v>98</v>
      </c>
      <c r="J18" s="83">
        <v>80</v>
      </c>
      <c r="K18" s="83">
        <v>6</v>
      </c>
      <c r="L18" s="237">
        <v>145</v>
      </c>
      <c r="M18" s="83">
        <v>836</v>
      </c>
      <c r="N18" s="83">
        <v>28</v>
      </c>
      <c r="O18" s="83">
        <v>271</v>
      </c>
      <c r="P18" s="83">
        <v>530</v>
      </c>
      <c r="Q18" s="83">
        <v>7</v>
      </c>
    </row>
    <row r="19" spans="1:17" ht="21.75" customHeight="1">
      <c r="A19" s="239" t="s">
        <v>422</v>
      </c>
      <c r="B19" s="83">
        <v>1446</v>
      </c>
      <c r="C19" s="83">
        <v>938</v>
      </c>
      <c r="D19" s="83">
        <f t="shared" si="0"/>
        <v>958</v>
      </c>
      <c r="E19" s="83">
        <v>20</v>
      </c>
      <c r="F19" s="83">
        <v>23</v>
      </c>
      <c r="G19" s="83">
        <v>519</v>
      </c>
      <c r="H19" s="83">
        <v>35</v>
      </c>
      <c r="I19" s="83">
        <v>119</v>
      </c>
      <c r="J19" s="83">
        <v>82</v>
      </c>
      <c r="K19" s="83">
        <v>13</v>
      </c>
      <c r="L19" s="237">
        <v>147</v>
      </c>
      <c r="M19" s="83">
        <v>958</v>
      </c>
      <c r="N19" s="83">
        <v>33</v>
      </c>
      <c r="O19" s="83">
        <v>373</v>
      </c>
      <c r="P19" s="83">
        <v>551</v>
      </c>
      <c r="Q19" s="83">
        <v>1</v>
      </c>
    </row>
    <row r="20" spans="1:17" ht="21.75" customHeight="1">
      <c r="A20" s="239" t="s">
        <v>423</v>
      </c>
      <c r="B20" s="83">
        <v>1280</v>
      </c>
      <c r="C20" s="83">
        <v>773</v>
      </c>
      <c r="D20" s="83">
        <f t="shared" si="0"/>
        <v>785</v>
      </c>
      <c r="E20" s="83">
        <v>18</v>
      </c>
      <c r="F20" s="83">
        <v>17</v>
      </c>
      <c r="G20" s="83">
        <v>407</v>
      </c>
      <c r="H20" s="83">
        <v>28</v>
      </c>
      <c r="I20" s="83">
        <v>94</v>
      </c>
      <c r="J20" s="83">
        <v>94</v>
      </c>
      <c r="K20" s="83">
        <v>8</v>
      </c>
      <c r="L20" s="237">
        <v>119</v>
      </c>
      <c r="M20" s="83">
        <v>785</v>
      </c>
      <c r="N20" s="83">
        <v>37</v>
      </c>
      <c r="O20" s="83">
        <v>280</v>
      </c>
      <c r="P20" s="83">
        <v>467</v>
      </c>
      <c r="Q20" s="83">
        <v>1</v>
      </c>
    </row>
    <row r="21" spans="1:17" ht="21.75" customHeight="1">
      <c r="A21" s="239" t="s">
        <v>424</v>
      </c>
      <c r="B21" s="83">
        <v>1307</v>
      </c>
      <c r="C21" s="83">
        <v>871</v>
      </c>
      <c r="D21" s="83">
        <f t="shared" si="0"/>
        <v>901</v>
      </c>
      <c r="E21" s="83">
        <v>14</v>
      </c>
      <c r="F21" s="83">
        <v>20</v>
      </c>
      <c r="G21" s="83">
        <v>466</v>
      </c>
      <c r="H21" s="83">
        <v>15</v>
      </c>
      <c r="I21" s="83">
        <v>127</v>
      </c>
      <c r="J21" s="83">
        <v>91</v>
      </c>
      <c r="K21" s="83">
        <v>14</v>
      </c>
      <c r="L21" s="237">
        <v>154</v>
      </c>
      <c r="M21" s="83">
        <v>901</v>
      </c>
      <c r="N21" s="83">
        <v>42</v>
      </c>
      <c r="O21" s="83">
        <v>332</v>
      </c>
      <c r="P21" s="83">
        <v>526</v>
      </c>
      <c r="Q21" s="83">
        <v>1</v>
      </c>
    </row>
    <row r="22" spans="1:17" ht="21.75" customHeight="1">
      <c r="A22" s="239" t="s">
        <v>425</v>
      </c>
      <c r="B22" s="83">
        <v>1325</v>
      </c>
      <c r="C22" s="83">
        <v>913</v>
      </c>
      <c r="D22" s="83">
        <f t="shared" si="0"/>
        <v>931</v>
      </c>
      <c r="E22" s="83">
        <v>20</v>
      </c>
      <c r="F22" s="83">
        <v>18</v>
      </c>
      <c r="G22" s="83">
        <v>502</v>
      </c>
      <c r="H22" s="83">
        <v>25</v>
      </c>
      <c r="I22" s="83">
        <v>126</v>
      </c>
      <c r="J22" s="83">
        <v>95</v>
      </c>
      <c r="K22" s="83">
        <v>12</v>
      </c>
      <c r="L22" s="237">
        <v>133</v>
      </c>
      <c r="M22" s="83">
        <v>931</v>
      </c>
      <c r="N22" s="83">
        <v>45</v>
      </c>
      <c r="O22" s="83">
        <v>376</v>
      </c>
      <c r="P22" s="83">
        <v>510</v>
      </c>
      <c r="Q22" s="83">
        <v>0</v>
      </c>
    </row>
    <row r="23" spans="1:17" ht="21.75" customHeight="1">
      <c r="A23" s="239" t="s">
        <v>426</v>
      </c>
      <c r="B23" s="83">
        <v>1210</v>
      </c>
      <c r="C23" s="83">
        <v>815</v>
      </c>
      <c r="D23" s="83">
        <f t="shared" si="0"/>
        <v>830</v>
      </c>
      <c r="E23" s="83">
        <v>13</v>
      </c>
      <c r="F23" s="83">
        <v>16</v>
      </c>
      <c r="G23" s="83">
        <v>427</v>
      </c>
      <c r="H23" s="83">
        <v>34</v>
      </c>
      <c r="I23" s="83">
        <v>113</v>
      </c>
      <c r="J23" s="83">
        <v>76</v>
      </c>
      <c r="K23" s="83">
        <v>16</v>
      </c>
      <c r="L23" s="237">
        <v>135</v>
      </c>
      <c r="M23" s="83">
        <v>830</v>
      </c>
      <c r="N23" s="83">
        <v>30</v>
      </c>
      <c r="O23" s="83">
        <v>296</v>
      </c>
      <c r="P23" s="83">
        <v>503</v>
      </c>
      <c r="Q23" s="83">
        <v>1</v>
      </c>
    </row>
    <row r="24" spans="1:17" ht="21.75" customHeight="1">
      <c r="A24" s="239" t="s">
        <v>427</v>
      </c>
      <c r="B24" s="83">
        <v>1141</v>
      </c>
      <c r="C24" s="83">
        <v>733</v>
      </c>
      <c r="D24" s="83">
        <f t="shared" si="0"/>
        <v>745</v>
      </c>
      <c r="E24" s="83">
        <v>23</v>
      </c>
      <c r="F24" s="83">
        <v>17</v>
      </c>
      <c r="G24" s="83">
        <v>374</v>
      </c>
      <c r="H24" s="83">
        <v>26</v>
      </c>
      <c r="I24" s="83">
        <v>109</v>
      </c>
      <c r="J24" s="83">
        <v>92</v>
      </c>
      <c r="K24" s="83">
        <v>8</v>
      </c>
      <c r="L24" s="237">
        <v>96</v>
      </c>
      <c r="M24" s="83">
        <v>745</v>
      </c>
      <c r="N24" s="83">
        <v>31</v>
      </c>
      <c r="O24" s="83">
        <v>298</v>
      </c>
      <c r="P24" s="83">
        <v>416</v>
      </c>
      <c r="Q24" s="83">
        <v>0</v>
      </c>
    </row>
    <row r="25" spans="1:17" ht="21.75" customHeight="1">
      <c r="A25" s="239" t="s">
        <v>428</v>
      </c>
      <c r="B25" s="83">
        <v>1094</v>
      </c>
      <c r="C25" s="83">
        <v>765</v>
      </c>
      <c r="D25" s="83">
        <f t="shared" si="0"/>
        <v>774</v>
      </c>
      <c r="E25" s="83">
        <v>27</v>
      </c>
      <c r="F25" s="83">
        <v>21</v>
      </c>
      <c r="G25" s="83">
        <v>362</v>
      </c>
      <c r="H25" s="83">
        <v>36</v>
      </c>
      <c r="I25" s="83">
        <v>104</v>
      </c>
      <c r="J25" s="83">
        <v>104</v>
      </c>
      <c r="K25" s="83">
        <v>5</v>
      </c>
      <c r="L25" s="237">
        <v>115</v>
      </c>
      <c r="M25" s="83">
        <v>774</v>
      </c>
      <c r="N25" s="83">
        <v>31</v>
      </c>
      <c r="O25" s="83">
        <v>280</v>
      </c>
      <c r="P25" s="83">
        <v>457</v>
      </c>
      <c r="Q25" s="83">
        <v>6</v>
      </c>
    </row>
    <row r="26" spans="1:17" ht="21.75" customHeight="1">
      <c r="A26" s="240" t="s">
        <v>429</v>
      </c>
      <c r="B26" s="213">
        <v>1124</v>
      </c>
      <c r="C26" s="213">
        <v>739</v>
      </c>
      <c r="D26" s="213">
        <f t="shared" si="0"/>
        <v>747</v>
      </c>
      <c r="E26" s="213">
        <v>15</v>
      </c>
      <c r="F26" s="213">
        <v>21</v>
      </c>
      <c r="G26" s="213">
        <v>322</v>
      </c>
      <c r="H26" s="213">
        <v>10</v>
      </c>
      <c r="I26" s="213">
        <v>102</v>
      </c>
      <c r="J26" s="213">
        <v>86</v>
      </c>
      <c r="K26" s="213">
        <v>6</v>
      </c>
      <c r="L26" s="238">
        <v>185</v>
      </c>
      <c r="M26" s="213">
        <v>747</v>
      </c>
      <c r="N26" s="213">
        <v>29</v>
      </c>
      <c r="O26" s="213">
        <v>297</v>
      </c>
      <c r="P26" s="213">
        <v>412</v>
      </c>
      <c r="Q26" s="213">
        <v>9</v>
      </c>
    </row>
    <row r="27" spans="1:2" ht="13.5">
      <c r="A27" s="314" t="s">
        <v>180</v>
      </c>
      <c r="B27" s="314"/>
    </row>
  </sheetData>
  <sheetProtection/>
  <mergeCells count="17">
    <mergeCell ref="A27:B27"/>
    <mergeCell ref="M5:Q5"/>
    <mergeCell ref="E6:G6"/>
    <mergeCell ref="H6:H7"/>
    <mergeCell ref="I6:I7"/>
    <mergeCell ref="J6:L6"/>
    <mergeCell ref="M6:M7"/>
    <mergeCell ref="N6:N7"/>
    <mergeCell ref="O6:O7"/>
    <mergeCell ref="P6:P7"/>
    <mergeCell ref="Q6:Q7"/>
    <mergeCell ref="A2:F2"/>
    <mergeCell ref="A5:A7"/>
    <mergeCell ref="B5:B7"/>
    <mergeCell ref="C5:C7"/>
    <mergeCell ref="D5:D7"/>
    <mergeCell ref="E5:L5"/>
  </mergeCells>
  <printOptions/>
  <pageMargins left="0.79" right="0.23" top="0.71" bottom="1" header="0.88" footer="0.5"/>
  <pageSetup horizontalDpi="300" verticalDpi="3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W26"/>
  <sheetViews>
    <sheetView zoomScalePageLayoutView="0" workbookViewId="0" topLeftCell="A1">
      <selection activeCell="A13" sqref="A13"/>
    </sheetView>
  </sheetViews>
  <sheetFormatPr defaultColWidth="8.88671875" defaultRowHeight="13.5"/>
  <cols>
    <col min="1" max="1" width="10.5546875" style="8" customWidth="1"/>
    <col min="2" max="16384" width="8.88671875" style="8" customWidth="1"/>
  </cols>
  <sheetData>
    <row r="1" ht="17.25" customHeight="1"/>
    <row r="2" spans="1:6" s="76" customFormat="1" ht="18.75">
      <c r="A2" s="293" t="s">
        <v>470</v>
      </c>
      <c r="B2" s="293"/>
      <c r="C2" s="293"/>
      <c r="D2" s="293"/>
      <c r="E2" s="293"/>
      <c r="F2" s="293"/>
    </row>
    <row r="3" spans="2:4" s="76" customFormat="1" ht="18.75">
      <c r="B3" s="77"/>
      <c r="C3" s="77"/>
      <c r="D3" s="77"/>
    </row>
    <row r="4" s="76" customFormat="1" ht="21" customHeight="1">
      <c r="A4" s="66" t="s">
        <v>301</v>
      </c>
    </row>
    <row r="5" spans="1:17" s="78" customFormat="1" ht="21.75" customHeight="1">
      <c r="A5" s="326" t="s">
        <v>256</v>
      </c>
      <c r="B5" s="302" t="s">
        <v>302</v>
      </c>
      <c r="C5" s="334" t="s">
        <v>303</v>
      </c>
      <c r="D5" s="332"/>
      <c r="E5" s="332"/>
      <c r="F5" s="333"/>
      <c r="G5" s="335" t="s">
        <v>442</v>
      </c>
      <c r="H5" s="337" t="s">
        <v>443</v>
      </c>
      <c r="I5" s="334" t="s">
        <v>444</v>
      </c>
      <c r="J5" s="332"/>
      <c r="K5" s="332"/>
      <c r="L5" s="332"/>
      <c r="M5" s="332"/>
      <c r="N5" s="332"/>
      <c r="O5" s="332"/>
      <c r="P5" s="332"/>
      <c r="Q5" s="332"/>
    </row>
    <row r="6" spans="1:17" s="78" customFormat="1" ht="21.75" customHeight="1">
      <c r="A6" s="328"/>
      <c r="B6" s="302"/>
      <c r="C6" s="61" t="s">
        <v>445</v>
      </c>
      <c r="D6" s="61" t="s">
        <v>446</v>
      </c>
      <c r="E6" s="74" t="s">
        <v>447</v>
      </c>
      <c r="F6" s="61" t="s">
        <v>448</v>
      </c>
      <c r="G6" s="336"/>
      <c r="H6" s="337"/>
      <c r="I6" s="61" t="s">
        <v>445</v>
      </c>
      <c r="J6" s="61" t="s">
        <v>449</v>
      </c>
      <c r="K6" s="61" t="s">
        <v>450</v>
      </c>
      <c r="L6" s="61" t="s">
        <v>451</v>
      </c>
      <c r="M6" s="61" t="s">
        <v>452</v>
      </c>
      <c r="N6" s="61" t="s">
        <v>453</v>
      </c>
      <c r="O6" s="61" t="s">
        <v>454</v>
      </c>
      <c r="P6" s="61" t="s">
        <v>455</v>
      </c>
      <c r="Q6" s="67" t="s">
        <v>448</v>
      </c>
    </row>
    <row r="7" spans="1:23" s="3" customFormat="1" ht="21.75" customHeight="1">
      <c r="A7" s="14">
        <v>2006</v>
      </c>
      <c r="B7" s="32">
        <v>957</v>
      </c>
      <c r="C7" s="32">
        <v>456</v>
      </c>
      <c r="D7" s="32">
        <v>118</v>
      </c>
      <c r="E7" s="32">
        <v>68</v>
      </c>
      <c r="F7" s="32">
        <v>270</v>
      </c>
      <c r="G7" s="32">
        <v>179</v>
      </c>
      <c r="H7" s="32">
        <v>501</v>
      </c>
      <c r="I7" s="32">
        <v>179</v>
      </c>
      <c r="J7" s="32">
        <v>12</v>
      </c>
      <c r="K7" s="32">
        <v>22</v>
      </c>
      <c r="L7" s="32">
        <v>1</v>
      </c>
      <c r="M7" s="32">
        <v>4</v>
      </c>
      <c r="N7" s="32">
        <v>57</v>
      </c>
      <c r="O7" s="32">
        <v>10</v>
      </c>
      <c r="P7" s="32">
        <v>36</v>
      </c>
      <c r="Q7" s="32">
        <v>37</v>
      </c>
      <c r="R7" s="29"/>
      <c r="S7" s="29"/>
      <c r="T7" s="29"/>
      <c r="U7" s="29"/>
      <c r="V7" s="29"/>
      <c r="W7" s="29"/>
    </row>
    <row r="8" spans="1:23" s="3" customFormat="1" ht="21.75" customHeight="1">
      <c r="A8" s="14">
        <v>2007</v>
      </c>
      <c r="B8" s="32">
        <v>921</v>
      </c>
      <c r="C8" s="32">
        <v>581</v>
      </c>
      <c r="D8" s="32">
        <v>157</v>
      </c>
      <c r="E8" s="32">
        <v>42</v>
      </c>
      <c r="F8" s="32">
        <v>382</v>
      </c>
      <c r="G8" s="32">
        <v>243</v>
      </c>
      <c r="H8" s="32">
        <v>340</v>
      </c>
      <c r="I8" s="32">
        <v>243</v>
      </c>
      <c r="J8" s="32">
        <v>5</v>
      </c>
      <c r="K8" s="32">
        <v>22</v>
      </c>
      <c r="L8" s="32">
        <v>2</v>
      </c>
      <c r="M8" s="32">
        <v>5</v>
      </c>
      <c r="N8" s="32">
        <v>67</v>
      </c>
      <c r="O8" s="32">
        <v>16</v>
      </c>
      <c r="P8" s="32">
        <v>47</v>
      </c>
      <c r="Q8" s="32">
        <v>79</v>
      </c>
      <c r="R8" s="29"/>
      <c r="S8" s="29"/>
      <c r="T8" s="29"/>
      <c r="U8" s="29"/>
      <c r="V8" s="29"/>
      <c r="W8" s="29"/>
    </row>
    <row r="9" spans="1:23" s="3" customFormat="1" ht="21.75" customHeight="1">
      <c r="A9" s="14">
        <v>2008</v>
      </c>
      <c r="B9" s="32">
        <v>1054</v>
      </c>
      <c r="C9" s="32">
        <v>795</v>
      </c>
      <c r="D9" s="32">
        <v>152</v>
      </c>
      <c r="E9" s="32">
        <v>31</v>
      </c>
      <c r="F9" s="32">
        <v>612</v>
      </c>
      <c r="G9" s="32">
        <v>284</v>
      </c>
      <c r="H9" s="32">
        <v>259</v>
      </c>
      <c r="I9" s="32">
        <v>284</v>
      </c>
      <c r="J9" s="32">
        <v>24</v>
      </c>
      <c r="K9" s="32">
        <v>39</v>
      </c>
      <c r="L9" s="32">
        <v>1</v>
      </c>
      <c r="M9" s="32">
        <v>6</v>
      </c>
      <c r="N9" s="32">
        <v>99</v>
      </c>
      <c r="O9" s="32">
        <v>19</v>
      </c>
      <c r="P9" s="32">
        <v>28</v>
      </c>
      <c r="Q9" s="32">
        <v>68</v>
      </c>
      <c r="R9" s="29"/>
      <c r="S9" s="29"/>
      <c r="T9" s="29"/>
      <c r="U9" s="29"/>
      <c r="V9" s="29"/>
      <c r="W9" s="29"/>
    </row>
    <row r="10" spans="1:23" s="3" customFormat="1" ht="21.75" customHeight="1">
      <c r="A10" s="14">
        <v>2009</v>
      </c>
      <c r="B10" s="32">
        <v>1541</v>
      </c>
      <c r="C10" s="32">
        <v>1239</v>
      </c>
      <c r="D10" s="32">
        <v>164</v>
      </c>
      <c r="E10" s="32">
        <v>259</v>
      </c>
      <c r="F10" s="32">
        <v>816</v>
      </c>
      <c r="G10" s="32">
        <v>374</v>
      </c>
      <c r="H10" s="32">
        <v>302</v>
      </c>
      <c r="I10" s="32">
        <v>374</v>
      </c>
      <c r="J10" s="32">
        <v>6</v>
      </c>
      <c r="K10" s="32">
        <v>33</v>
      </c>
      <c r="L10" s="32">
        <v>2</v>
      </c>
      <c r="M10" s="32">
        <v>9</v>
      </c>
      <c r="N10" s="32">
        <v>107</v>
      </c>
      <c r="O10" s="32">
        <v>19</v>
      </c>
      <c r="P10" s="32">
        <v>35</v>
      </c>
      <c r="Q10" s="32">
        <v>163</v>
      </c>
      <c r="R10" s="29"/>
      <c r="S10" s="29"/>
      <c r="T10" s="29"/>
      <c r="U10" s="29"/>
      <c r="V10" s="29"/>
      <c r="W10" s="29"/>
    </row>
    <row r="11" spans="1:23" s="3" customFormat="1" ht="21.75" customHeight="1">
      <c r="A11" s="14">
        <v>2010</v>
      </c>
      <c r="B11" s="32">
        <v>1689</v>
      </c>
      <c r="C11" s="32">
        <v>1374</v>
      </c>
      <c r="D11" s="32">
        <v>202</v>
      </c>
      <c r="E11" s="32">
        <v>399</v>
      </c>
      <c r="F11" s="32">
        <v>722</v>
      </c>
      <c r="G11" s="32">
        <v>400</v>
      </c>
      <c r="H11" s="32">
        <v>315</v>
      </c>
      <c r="I11" s="32">
        <v>400</v>
      </c>
      <c r="J11" s="32">
        <v>22</v>
      </c>
      <c r="K11" s="32">
        <v>23</v>
      </c>
      <c r="L11" s="32">
        <v>1</v>
      </c>
      <c r="M11" s="32">
        <v>6</v>
      </c>
      <c r="N11" s="32">
        <v>83</v>
      </c>
      <c r="O11" s="32">
        <v>20</v>
      </c>
      <c r="P11" s="32">
        <v>40</v>
      </c>
      <c r="Q11" s="32">
        <v>205</v>
      </c>
      <c r="R11" s="29"/>
      <c r="S11" s="29"/>
      <c r="T11" s="29"/>
      <c r="U11" s="29"/>
      <c r="V11" s="29"/>
      <c r="W11" s="29"/>
    </row>
    <row r="12" spans="1:23" s="3" customFormat="1" ht="21.75" customHeight="1">
      <c r="A12" s="14">
        <v>2011</v>
      </c>
      <c r="B12" s="32">
        <f>C12+H12</f>
        <v>1761</v>
      </c>
      <c r="C12" s="32">
        <f>D12+E12+F12</f>
        <v>1353</v>
      </c>
      <c r="D12" s="32">
        <v>188</v>
      </c>
      <c r="E12" s="32">
        <v>465</v>
      </c>
      <c r="F12" s="32">
        <v>700</v>
      </c>
      <c r="G12" s="32">
        <v>402</v>
      </c>
      <c r="H12" s="32">
        <v>408</v>
      </c>
      <c r="I12" s="32">
        <f>J12+K12+L12+M12+N12+O12+P12+Q12</f>
        <v>402</v>
      </c>
      <c r="J12" s="32">
        <v>39</v>
      </c>
      <c r="K12" s="32">
        <v>44</v>
      </c>
      <c r="L12" s="32">
        <v>3</v>
      </c>
      <c r="M12" s="32">
        <v>3</v>
      </c>
      <c r="N12" s="32">
        <v>83</v>
      </c>
      <c r="O12" s="32">
        <v>23</v>
      </c>
      <c r="P12" s="32">
        <v>31</v>
      </c>
      <c r="Q12" s="32">
        <v>176</v>
      </c>
      <c r="R12" s="29"/>
      <c r="S12" s="29"/>
      <c r="T12" s="29"/>
      <c r="U12" s="29"/>
      <c r="V12" s="29"/>
      <c r="W12" s="29"/>
    </row>
    <row r="13" spans="1:17" s="241" customFormat="1" ht="10.5" customHeight="1">
      <c r="A13" s="253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s="206" customFormat="1" ht="21.75" customHeight="1">
      <c r="A14" s="239" t="s">
        <v>457</v>
      </c>
      <c r="B14" s="242">
        <f>C14+H14</f>
        <v>138</v>
      </c>
      <c r="C14" s="242">
        <f aca="true" t="shared" si="0" ref="C14:C25">D14+E14+F14</f>
        <v>112</v>
      </c>
      <c r="D14" s="243">
        <v>15</v>
      </c>
      <c r="E14" s="243">
        <v>46</v>
      </c>
      <c r="F14" s="243">
        <v>51</v>
      </c>
      <c r="G14" s="243">
        <v>29</v>
      </c>
      <c r="H14" s="243">
        <v>26</v>
      </c>
      <c r="I14" s="243">
        <f aca="true" t="shared" si="1" ref="I14:I25">J14+K14+L14+M14+N14+O14+P14+Q14</f>
        <v>29</v>
      </c>
      <c r="J14" s="243">
        <v>0</v>
      </c>
      <c r="K14" s="243">
        <v>4</v>
      </c>
      <c r="L14" s="243">
        <v>0</v>
      </c>
      <c r="M14" s="243">
        <v>1</v>
      </c>
      <c r="N14" s="243">
        <v>4</v>
      </c>
      <c r="O14" s="243">
        <v>2</v>
      </c>
      <c r="P14" s="243">
        <v>4</v>
      </c>
      <c r="Q14" s="243">
        <v>14</v>
      </c>
    </row>
    <row r="15" spans="1:17" s="206" customFormat="1" ht="21.75" customHeight="1">
      <c r="A15" s="239" t="s">
        <v>458</v>
      </c>
      <c r="B15" s="242">
        <f aca="true" t="shared" si="2" ref="B15:B25">C15+H15</f>
        <v>108</v>
      </c>
      <c r="C15" s="242">
        <f t="shared" si="0"/>
        <v>79</v>
      </c>
      <c r="D15" s="243">
        <v>13</v>
      </c>
      <c r="E15" s="243">
        <v>23</v>
      </c>
      <c r="F15" s="243">
        <v>43</v>
      </c>
      <c r="G15" s="243">
        <v>36</v>
      </c>
      <c r="H15" s="243">
        <v>29</v>
      </c>
      <c r="I15" s="243">
        <f t="shared" si="1"/>
        <v>36</v>
      </c>
      <c r="J15" s="243">
        <v>4</v>
      </c>
      <c r="K15" s="243">
        <v>4</v>
      </c>
      <c r="L15" s="243">
        <v>0</v>
      </c>
      <c r="M15" s="243">
        <v>0</v>
      </c>
      <c r="N15" s="243">
        <v>8</v>
      </c>
      <c r="O15" s="243">
        <v>3</v>
      </c>
      <c r="P15" s="243">
        <v>1</v>
      </c>
      <c r="Q15" s="243">
        <v>16</v>
      </c>
    </row>
    <row r="16" spans="1:17" s="206" customFormat="1" ht="21.75" customHeight="1">
      <c r="A16" s="239" t="s">
        <v>459</v>
      </c>
      <c r="B16" s="242">
        <f t="shared" si="2"/>
        <v>137</v>
      </c>
      <c r="C16" s="242">
        <f t="shared" si="0"/>
        <v>102</v>
      </c>
      <c r="D16" s="243">
        <v>14</v>
      </c>
      <c r="E16" s="243">
        <v>25</v>
      </c>
      <c r="F16" s="243">
        <v>63</v>
      </c>
      <c r="G16" s="243">
        <v>36</v>
      </c>
      <c r="H16" s="243">
        <v>35</v>
      </c>
      <c r="I16" s="243">
        <f t="shared" si="1"/>
        <v>36</v>
      </c>
      <c r="J16" s="243">
        <v>1</v>
      </c>
      <c r="K16" s="243">
        <v>3</v>
      </c>
      <c r="L16" s="243">
        <v>0</v>
      </c>
      <c r="M16" s="243">
        <v>0</v>
      </c>
      <c r="N16" s="243">
        <v>10</v>
      </c>
      <c r="O16" s="243">
        <v>2</v>
      </c>
      <c r="P16" s="243">
        <v>2</v>
      </c>
      <c r="Q16" s="243">
        <v>18</v>
      </c>
    </row>
    <row r="17" spans="1:17" s="206" customFormat="1" ht="21.75" customHeight="1">
      <c r="A17" s="239" t="s">
        <v>460</v>
      </c>
      <c r="B17" s="242">
        <f t="shared" si="2"/>
        <v>145</v>
      </c>
      <c r="C17" s="242">
        <f t="shared" si="0"/>
        <v>116</v>
      </c>
      <c r="D17" s="243">
        <v>17</v>
      </c>
      <c r="E17" s="243">
        <v>32</v>
      </c>
      <c r="F17" s="243">
        <v>67</v>
      </c>
      <c r="G17" s="243">
        <v>35</v>
      </c>
      <c r="H17" s="243">
        <v>29</v>
      </c>
      <c r="I17" s="243">
        <f t="shared" si="1"/>
        <v>35</v>
      </c>
      <c r="J17" s="243">
        <v>0</v>
      </c>
      <c r="K17" s="243">
        <v>2</v>
      </c>
      <c r="L17" s="243">
        <v>0</v>
      </c>
      <c r="M17" s="243">
        <v>1</v>
      </c>
      <c r="N17" s="243">
        <v>14</v>
      </c>
      <c r="O17" s="243">
        <v>1</v>
      </c>
      <c r="P17" s="243">
        <v>2</v>
      </c>
      <c r="Q17" s="243">
        <v>15</v>
      </c>
    </row>
    <row r="18" spans="1:17" s="206" customFormat="1" ht="21.75" customHeight="1">
      <c r="A18" s="239" t="s">
        <v>461</v>
      </c>
      <c r="B18" s="242">
        <f t="shared" si="2"/>
        <v>150</v>
      </c>
      <c r="C18" s="242">
        <f t="shared" si="0"/>
        <v>120</v>
      </c>
      <c r="D18" s="243">
        <v>16</v>
      </c>
      <c r="E18" s="243">
        <v>35</v>
      </c>
      <c r="F18" s="243">
        <v>69</v>
      </c>
      <c r="G18" s="243">
        <v>33</v>
      </c>
      <c r="H18" s="243">
        <v>30</v>
      </c>
      <c r="I18" s="243">
        <f t="shared" si="1"/>
        <v>33</v>
      </c>
      <c r="J18" s="243">
        <v>1</v>
      </c>
      <c r="K18" s="243">
        <v>3</v>
      </c>
      <c r="L18" s="243">
        <v>0</v>
      </c>
      <c r="M18" s="243">
        <v>0</v>
      </c>
      <c r="N18" s="243">
        <v>7</v>
      </c>
      <c r="O18" s="243">
        <v>1</v>
      </c>
      <c r="P18" s="243">
        <v>4</v>
      </c>
      <c r="Q18" s="243">
        <v>17</v>
      </c>
    </row>
    <row r="19" spans="1:17" s="206" customFormat="1" ht="21.75" customHeight="1">
      <c r="A19" s="239" t="s">
        <v>462</v>
      </c>
      <c r="B19" s="242">
        <f t="shared" si="2"/>
        <v>171</v>
      </c>
      <c r="C19" s="242">
        <f t="shared" si="0"/>
        <v>151</v>
      </c>
      <c r="D19" s="243">
        <v>22</v>
      </c>
      <c r="E19" s="243">
        <v>48</v>
      </c>
      <c r="F19" s="243">
        <v>81</v>
      </c>
      <c r="G19" s="243">
        <v>40</v>
      </c>
      <c r="H19" s="243">
        <v>20</v>
      </c>
      <c r="I19" s="243">
        <f t="shared" si="1"/>
        <v>40</v>
      </c>
      <c r="J19" s="243">
        <v>3</v>
      </c>
      <c r="K19" s="243">
        <v>8</v>
      </c>
      <c r="L19" s="243">
        <v>1</v>
      </c>
      <c r="M19" s="243">
        <v>0</v>
      </c>
      <c r="N19" s="243">
        <v>6</v>
      </c>
      <c r="O19" s="243">
        <v>2</v>
      </c>
      <c r="P19" s="243">
        <v>4</v>
      </c>
      <c r="Q19" s="243">
        <v>16</v>
      </c>
    </row>
    <row r="20" spans="1:17" s="206" customFormat="1" ht="21.75" customHeight="1">
      <c r="A20" s="239" t="s">
        <v>463</v>
      </c>
      <c r="B20" s="242">
        <f t="shared" si="2"/>
        <v>191</v>
      </c>
      <c r="C20" s="242">
        <f t="shared" si="0"/>
        <v>146</v>
      </c>
      <c r="D20" s="243">
        <v>15</v>
      </c>
      <c r="E20" s="243">
        <v>64</v>
      </c>
      <c r="F20" s="243">
        <v>67</v>
      </c>
      <c r="G20" s="243">
        <v>31</v>
      </c>
      <c r="H20" s="243">
        <v>45</v>
      </c>
      <c r="I20" s="243">
        <f t="shared" si="1"/>
        <v>31</v>
      </c>
      <c r="J20" s="243">
        <v>1</v>
      </c>
      <c r="K20" s="243">
        <v>5</v>
      </c>
      <c r="L20" s="243">
        <v>1</v>
      </c>
      <c r="M20" s="243">
        <v>0</v>
      </c>
      <c r="N20" s="243">
        <v>3</v>
      </c>
      <c r="O20" s="243">
        <v>2</v>
      </c>
      <c r="P20" s="243">
        <v>3</v>
      </c>
      <c r="Q20" s="243">
        <v>16</v>
      </c>
    </row>
    <row r="21" spans="1:17" s="206" customFormat="1" ht="21.75" customHeight="1">
      <c r="A21" s="239" t="s">
        <v>464</v>
      </c>
      <c r="B21" s="242">
        <f t="shared" si="2"/>
        <v>208</v>
      </c>
      <c r="C21" s="242">
        <f t="shared" si="0"/>
        <v>169</v>
      </c>
      <c r="D21" s="243">
        <v>15</v>
      </c>
      <c r="E21" s="243">
        <v>82</v>
      </c>
      <c r="F21" s="243">
        <v>72</v>
      </c>
      <c r="G21" s="243">
        <v>34</v>
      </c>
      <c r="H21" s="243">
        <v>39</v>
      </c>
      <c r="I21" s="243">
        <f t="shared" si="1"/>
        <v>34</v>
      </c>
      <c r="J21" s="243">
        <v>1</v>
      </c>
      <c r="K21" s="243">
        <v>6</v>
      </c>
      <c r="L21" s="243">
        <v>0</v>
      </c>
      <c r="M21" s="243">
        <v>0</v>
      </c>
      <c r="N21" s="243">
        <v>1</v>
      </c>
      <c r="O21" s="243">
        <v>3</v>
      </c>
      <c r="P21" s="243">
        <v>2</v>
      </c>
      <c r="Q21" s="243">
        <v>21</v>
      </c>
    </row>
    <row r="22" spans="1:17" s="206" customFormat="1" ht="21.75" customHeight="1">
      <c r="A22" s="239" t="s">
        <v>465</v>
      </c>
      <c r="B22" s="242">
        <f t="shared" si="2"/>
        <v>164</v>
      </c>
      <c r="C22" s="242">
        <f t="shared" si="0"/>
        <v>126</v>
      </c>
      <c r="D22" s="243">
        <v>13</v>
      </c>
      <c r="E22" s="243">
        <v>43</v>
      </c>
      <c r="F22" s="243">
        <v>70</v>
      </c>
      <c r="G22" s="243">
        <v>29</v>
      </c>
      <c r="H22" s="243">
        <v>38</v>
      </c>
      <c r="I22" s="243">
        <f t="shared" si="1"/>
        <v>29</v>
      </c>
      <c r="J22" s="243">
        <v>0</v>
      </c>
      <c r="K22" s="243">
        <v>0</v>
      </c>
      <c r="L22" s="243">
        <v>1</v>
      </c>
      <c r="M22" s="243">
        <v>0</v>
      </c>
      <c r="N22" s="243">
        <v>18</v>
      </c>
      <c r="O22" s="243">
        <v>5</v>
      </c>
      <c r="P22" s="243">
        <v>0</v>
      </c>
      <c r="Q22" s="243">
        <v>5</v>
      </c>
    </row>
    <row r="23" spans="1:17" s="206" customFormat="1" ht="21.75" customHeight="1">
      <c r="A23" s="239" t="s">
        <v>466</v>
      </c>
      <c r="B23" s="242">
        <f t="shared" si="2"/>
        <v>135</v>
      </c>
      <c r="C23" s="242">
        <f t="shared" si="0"/>
        <v>96</v>
      </c>
      <c r="D23" s="243">
        <v>14</v>
      </c>
      <c r="E23" s="243">
        <v>26</v>
      </c>
      <c r="F23" s="243">
        <v>56</v>
      </c>
      <c r="G23" s="243">
        <v>42</v>
      </c>
      <c r="H23" s="243">
        <v>39</v>
      </c>
      <c r="I23" s="243">
        <f t="shared" si="1"/>
        <v>42</v>
      </c>
      <c r="J23" s="243">
        <v>10</v>
      </c>
      <c r="K23" s="243">
        <v>6</v>
      </c>
      <c r="L23" s="243">
        <v>0</v>
      </c>
      <c r="M23" s="243">
        <v>0</v>
      </c>
      <c r="N23" s="243">
        <v>8</v>
      </c>
      <c r="O23" s="243">
        <v>0</v>
      </c>
      <c r="P23" s="243">
        <v>3</v>
      </c>
      <c r="Q23" s="243">
        <v>15</v>
      </c>
    </row>
    <row r="24" spans="1:17" s="206" customFormat="1" ht="21.75" customHeight="1">
      <c r="A24" s="239" t="s">
        <v>467</v>
      </c>
      <c r="B24" s="242">
        <f t="shared" si="2"/>
        <v>107</v>
      </c>
      <c r="C24" s="242">
        <f t="shared" si="0"/>
        <v>80</v>
      </c>
      <c r="D24" s="243">
        <v>19</v>
      </c>
      <c r="E24" s="243">
        <v>26</v>
      </c>
      <c r="F24" s="243">
        <v>35</v>
      </c>
      <c r="G24" s="243">
        <v>26</v>
      </c>
      <c r="H24" s="243">
        <v>27</v>
      </c>
      <c r="I24" s="243">
        <f t="shared" si="1"/>
        <v>26</v>
      </c>
      <c r="J24" s="243">
        <v>7</v>
      </c>
      <c r="K24" s="243">
        <v>3</v>
      </c>
      <c r="L24" s="243">
        <v>0</v>
      </c>
      <c r="M24" s="243">
        <v>0</v>
      </c>
      <c r="N24" s="243">
        <v>4</v>
      </c>
      <c r="O24" s="243">
        <v>1</v>
      </c>
      <c r="P24" s="243">
        <v>4</v>
      </c>
      <c r="Q24" s="243">
        <v>7</v>
      </c>
    </row>
    <row r="25" spans="1:17" s="206" customFormat="1" ht="21.75" customHeight="1">
      <c r="A25" s="240" t="s">
        <v>468</v>
      </c>
      <c r="B25" s="244">
        <f t="shared" si="2"/>
        <v>107</v>
      </c>
      <c r="C25" s="244">
        <f t="shared" si="0"/>
        <v>56</v>
      </c>
      <c r="D25" s="245">
        <v>15</v>
      </c>
      <c r="E25" s="245">
        <v>15</v>
      </c>
      <c r="F25" s="245">
        <v>26</v>
      </c>
      <c r="G25" s="245">
        <v>31</v>
      </c>
      <c r="H25" s="245">
        <v>51</v>
      </c>
      <c r="I25" s="245">
        <f t="shared" si="1"/>
        <v>31</v>
      </c>
      <c r="J25" s="245">
        <v>11</v>
      </c>
      <c r="K25" s="245">
        <v>0</v>
      </c>
      <c r="L25" s="245">
        <v>0</v>
      </c>
      <c r="M25" s="245">
        <v>1</v>
      </c>
      <c r="N25" s="245">
        <v>0</v>
      </c>
      <c r="O25" s="245">
        <v>1</v>
      </c>
      <c r="P25" s="245">
        <v>2</v>
      </c>
      <c r="Q25" s="245">
        <v>16</v>
      </c>
    </row>
    <row r="26" spans="1:2" ht="13.5">
      <c r="A26" s="301" t="s">
        <v>456</v>
      </c>
      <c r="B26" s="301"/>
    </row>
  </sheetData>
  <sheetProtection/>
  <mergeCells count="8">
    <mergeCell ref="I5:Q5"/>
    <mergeCell ref="A26:B26"/>
    <mergeCell ref="A2:F2"/>
    <mergeCell ref="A5:A6"/>
    <mergeCell ref="B5:B6"/>
    <mergeCell ref="C5:F5"/>
    <mergeCell ref="G5:G6"/>
    <mergeCell ref="H5:H6"/>
  </mergeCells>
  <printOptions/>
  <pageMargins left="0.79" right="0.23" top="0.71" bottom="1" header="0.88" footer="0.5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PageLayoutView="0" workbookViewId="0" topLeftCell="A1">
      <selection activeCell="A3" sqref="A3:C3"/>
    </sheetView>
  </sheetViews>
  <sheetFormatPr defaultColWidth="8.88671875" defaultRowHeight="13.5"/>
  <cols>
    <col min="1" max="1" width="11.6640625" style="0" customWidth="1"/>
    <col min="2" max="2" width="9.77734375" style="0" customWidth="1"/>
    <col min="6" max="6" width="9.21484375" style="0" customWidth="1"/>
    <col min="7" max="7" width="9.77734375" style="0" customWidth="1"/>
  </cols>
  <sheetData>
    <row r="1" spans="1:6" s="246" customFormat="1" ht="22.5">
      <c r="A1" s="254" t="s">
        <v>312</v>
      </c>
      <c r="B1" s="254"/>
      <c r="C1" s="254"/>
      <c r="D1" s="254"/>
      <c r="E1" s="254"/>
      <c r="F1" s="254"/>
    </row>
    <row r="2" ht="7.5" customHeight="1"/>
    <row r="3" spans="1:3" s="38" customFormat="1" ht="19.5" customHeight="1">
      <c r="A3" s="255" t="s">
        <v>479</v>
      </c>
      <c r="B3" s="255"/>
      <c r="C3" s="255"/>
    </row>
    <row r="4" spans="1:3" s="38" customFormat="1" ht="19.5" customHeight="1">
      <c r="A4" s="123"/>
      <c r="B4" s="123"/>
      <c r="C4" s="123"/>
    </row>
    <row r="5" s="38" customFormat="1" ht="13.5" customHeight="1">
      <c r="A5" s="122" t="s">
        <v>255</v>
      </c>
    </row>
    <row r="6" spans="1:7" s="38" customFormat="1" ht="30" customHeight="1">
      <c r="A6" s="42" t="s">
        <v>256</v>
      </c>
      <c r="B6" s="42" t="s">
        <v>257</v>
      </c>
      <c r="C6" s="2" t="s">
        <v>258</v>
      </c>
      <c r="D6" s="2" t="s">
        <v>259</v>
      </c>
      <c r="E6" s="2" t="s">
        <v>260</v>
      </c>
      <c r="F6" s="2" t="s">
        <v>261</v>
      </c>
      <c r="G6" s="36" t="s">
        <v>477</v>
      </c>
    </row>
    <row r="7" spans="1:7" s="38" customFormat="1" ht="27" customHeight="1">
      <c r="A7" s="43" t="s">
        <v>374</v>
      </c>
      <c r="B7" s="44">
        <v>615</v>
      </c>
      <c r="C7" s="44">
        <v>430</v>
      </c>
      <c r="D7" s="44">
        <v>43</v>
      </c>
      <c r="E7" s="44">
        <v>0</v>
      </c>
      <c r="F7" s="44">
        <v>15</v>
      </c>
      <c r="G7" s="44">
        <v>127</v>
      </c>
    </row>
    <row r="8" spans="1:7" s="38" customFormat="1" ht="27" customHeight="1">
      <c r="A8" s="43" t="s">
        <v>375</v>
      </c>
      <c r="B8" s="44">
        <v>614</v>
      </c>
      <c r="C8" s="44">
        <v>433</v>
      </c>
      <c r="D8" s="44">
        <v>43</v>
      </c>
      <c r="E8" s="44">
        <v>0</v>
      </c>
      <c r="F8" s="44">
        <v>15</v>
      </c>
      <c r="G8" s="44">
        <v>123</v>
      </c>
    </row>
    <row r="9" spans="1:7" s="38" customFormat="1" ht="27" customHeight="1">
      <c r="A9" s="46" t="s">
        <v>376</v>
      </c>
      <c r="B9" s="94">
        <v>572</v>
      </c>
      <c r="C9" s="94">
        <v>394</v>
      </c>
      <c r="D9" s="94">
        <v>43</v>
      </c>
      <c r="E9" s="44">
        <v>0</v>
      </c>
      <c r="F9" s="94">
        <v>15</v>
      </c>
      <c r="G9" s="94">
        <v>120</v>
      </c>
    </row>
    <row r="10" spans="1:7" s="38" customFormat="1" ht="27" customHeight="1">
      <c r="A10" s="46" t="s">
        <v>313</v>
      </c>
      <c r="B10" s="94">
        <v>572</v>
      </c>
      <c r="C10" s="94">
        <v>394</v>
      </c>
      <c r="D10" s="94">
        <v>43</v>
      </c>
      <c r="E10" s="44">
        <v>0</v>
      </c>
      <c r="F10" s="94">
        <v>15</v>
      </c>
      <c r="G10" s="94">
        <v>120</v>
      </c>
    </row>
    <row r="11" spans="1:7" s="38" customFormat="1" ht="27" customHeight="1">
      <c r="A11" s="46" t="s">
        <v>407</v>
      </c>
      <c r="B11" s="94">
        <v>572</v>
      </c>
      <c r="C11" s="94">
        <v>395</v>
      </c>
      <c r="D11" s="94">
        <v>43</v>
      </c>
      <c r="E11" s="44" t="s">
        <v>408</v>
      </c>
      <c r="F11" s="94">
        <v>14</v>
      </c>
      <c r="G11" s="94">
        <v>120</v>
      </c>
    </row>
    <row r="12" spans="1:7" s="38" customFormat="1" ht="27" customHeight="1">
      <c r="A12" s="46" t="s">
        <v>473</v>
      </c>
      <c r="B12" s="94">
        <v>572</v>
      </c>
      <c r="C12" s="94">
        <v>393</v>
      </c>
      <c r="D12" s="94">
        <v>42</v>
      </c>
      <c r="E12" s="44">
        <v>11</v>
      </c>
      <c r="F12" s="94">
        <v>14</v>
      </c>
      <c r="G12" s="94">
        <v>112</v>
      </c>
    </row>
    <row r="13" spans="1:37" s="38" customFormat="1" ht="10.5" customHeight="1">
      <c r="A13" s="43"/>
      <c r="B13" s="70"/>
      <c r="C13" s="98"/>
      <c r="D13" s="70"/>
      <c r="E13" s="70"/>
      <c r="F13" s="99"/>
      <c r="G13" s="100"/>
      <c r="H13" s="70"/>
      <c r="I13" s="100"/>
      <c r="J13" s="70"/>
      <c r="K13" s="100"/>
      <c r="L13" s="70"/>
      <c r="M13" s="100"/>
      <c r="N13" s="70"/>
      <c r="O13" s="100"/>
      <c r="P13" s="101"/>
      <c r="Q13" s="100"/>
      <c r="R13" s="70"/>
      <c r="S13" s="100"/>
      <c r="T13" s="70"/>
      <c r="U13" s="100"/>
      <c r="V13" s="70"/>
      <c r="W13" s="100"/>
      <c r="X13" s="70"/>
      <c r="Y13" s="100"/>
      <c r="Z13" s="70"/>
      <c r="AA13" s="100"/>
      <c r="AB13" s="70"/>
      <c r="AC13" s="100"/>
      <c r="AD13" s="70"/>
      <c r="AE13" s="100"/>
      <c r="AF13" s="70"/>
      <c r="AG13" s="100"/>
      <c r="AH13" s="70"/>
      <c r="AI13" s="100"/>
      <c r="AJ13" s="70"/>
      <c r="AK13" s="70"/>
    </row>
    <row r="14" spans="1:8" s="38" customFormat="1" ht="27" customHeight="1">
      <c r="A14" s="46" t="s">
        <v>409</v>
      </c>
      <c r="B14" s="94">
        <v>1</v>
      </c>
      <c r="C14" s="94">
        <v>1</v>
      </c>
      <c r="D14" s="94"/>
      <c r="E14" s="94"/>
      <c r="F14" s="94"/>
      <c r="G14" s="94"/>
      <c r="H14" s="29"/>
    </row>
    <row r="15" spans="1:8" s="38" customFormat="1" ht="27" customHeight="1">
      <c r="A15" s="46" t="s">
        <v>410</v>
      </c>
      <c r="B15" s="94">
        <v>482</v>
      </c>
      <c r="C15" s="94">
        <v>314</v>
      </c>
      <c r="D15" s="94">
        <v>36</v>
      </c>
      <c r="E15" s="94">
        <v>10</v>
      </c>
      <c r="F15" s="94">
        <v>10</v>
      </c>
      <c r="G15" s="94">
        <v>112</v>
      </c>
      <c r="H15" s="29"/>
    </row>
    <row r="16" spans="1:8" s="38" customFormat="1" ht="27" customHeight="1">
      <c r="A16" s="46" t="s">
        <v>411</v>
      </c>
      <c r="B16" s="94">
        <v>5</v>
      </c>
      <c r="C16" s="94">
        <v>5</v>
      </c>
      <c r="D16" s="94"/>
      <c r="E16" s="94"/>
      <c r="F16" s="94"/>
      <c r="G16" s="94"/>
      <c r="H16" s="29"/>
    </row>
    <row r="17" spans="1:8" s="38" customFormat="1" ht="27" customHeight="1">
      <c r="A17" s="46" t="s">
        <v>24</v>
      </c>
      <c r="B17" s="94">
        <v>84</v>
      </c>
      <c r="C17" s="94">
        <v>73</v>
      </c>
      <c r="D17" s="94">
        <v>6</v>
      </c>
      <c r="E17" s="94">
        <v>1</v>
      </c>
      <c r="F17" s="94">
        <v>4</v>
      </c>
      <c r="G17" s="94"/>
      <c r="H17" s="29"/>
    </row>
    <row r="18" spans="1:8" s="38" customFormat="1" ht="27" customHeight="1">
      <c r="A18" s="91" t="s">
        <v>92</v>
      </c>
      <c r="B18" s="172"/>
      <c r="C18" s="96"/>
      <c r="D18" s="96"/>
      <c r="E18" s="96"/>
      <c r="F18" s="96"/>
      <c r="G18" s="96"/>
      <c r="H18" s="29"/>
    </row>
    <row r="19" spans="1:2" s="34" customFormat="1" ht="19.5" customHeight="1">
      <c r="A19" s="256" t="s">
        <v>377</v>
      </c>
      <c r="B19" s="256"/>
    </row>
    <row r="20" spans="1:3" s="34" customFormat="1" ht="19.5" customHeight="1">
      <c r="A20" s="256" t="s">
        <v>378</v>
      </c>
      <c r="B20" s="256"/>
      <c r="C20" s="256"/>
    </row>
    <row r="21" ht="0.75" customHeight="1">
      <c r="A21" s="34"/>
    </row>
  </sheetData>
  <sheetProtection/>
  <mergeCells count="4">
    <mergeCell ref="A1:F1"/>
    <mergeCell ref="A3:C3"/>
    <mergeCell ref="A19:B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3359375" style="8" customWidth="1"/>
    <col min="2" max="2" width="9.6640625" style="8" customWidth="1"/>
    <col min="3" max="3" width="8.3359375" style="8" customWidth="1"/>
    <col min="4" max="4" width="9.21484375" style="8" customWidth="1"/>
    <col min="5" max="5" width="8.3359375" style="8" customWidth="1"/>
    <col min="6" max="6" width="11.88671875" style="8" customWidth="1"/>
    <col min="7" max="7" width="10.77734375" style="8" customWidth="1"/>
    <col min="8" max="8" width="9.6640625" style="8" customWidth="1"/>
    <col min="9" max="10" width="7.77734375" style="8" customWidth="1"/>
    <col min="11" max="11" width="8.6640625" style="8" customWidth="1"/>
    <col min="12" max="12" width="7.77734375" style="8" customWidth="1"/>
    <col min="13" max="16384" width="8.88671875" style="8" customWidth="1"/>
  </cols>
  <sheetData>
    <row r="2" spans="1:7" s="3" customFormat="1" ht="21.75" customHeight="1">
      <c r="A2" s="128" t="s">
        <v>471</v>
      </c>
      <c r="B2" s="128"/>
      <c r="C2" s="128"/>
      <c r="D2" s="128"/>
      <c r="E2" s="128"/>
      <c r="G2" s="9" t="s">
        <v>8</v>
      </c>
    </row>
    <row r="3" s="3" customFormat="1" ht="16.5" customHeight="1"/>
    <row r="4" spans="1:6" s="7" customFormat="1" ht="19.5" customHeight="1">
      <c r="A4" s="10" t="s">
        <v>91</v>
      </c>
      <c r="F4" s="10" t="s">
        <v>8</v>
      </c>
    </row>
    <row r="5" spans="1:12" s="7" customFormat="1" ht="26.25" customHeight="1">
      <c r="A5" s="294" t="s">
        <v>137</v>
      </c>
      <c r="B5" s="288" t="s">
        <v>83</v>
      </c>
      <c r="C5" s="288"/>
      <c r="D5" s="288" t="s">
        <v>86</v>
      </c>
      <c r="E5" s="288"/>
      <c r="F5" s="288" t="s">
        <v>87</v>
      </c>
      <c r="G5" s="288" t="s">
        <v>45</v>
      </c>
      <c r="H5" s="288" t="s">
        <v>88</v>
      </c>
      <c r="I5" s="288" t="s">
        <v>45</v>
      </c>
      <c r="J5" s="288" t="s">
        <v>90</v>
      </c>
      <c r="K5" s="289"/>
      <c r="L5" s="5"/>
    </row>
    <row r="6" spans="1:12" s="7" customFormat="1" ht="26.25" customHeight="1">
      <c r="A6" s="294"/>
      <c r="B6" s="12" t="s">
        <v>84</v>
      </c>
      <c r="C6" s="12" t="s">
        <v>85</v>
      </c>
      <c r="D6" s="12" t="s">
        <v>84</v>
      </c>
      <c r="E6" s="12" t="s">
        <v>85</v>
      </c>
      <c r="F6" s="12" t="s">
        <v>84</v>
      </c>
      <c r="G6" s="12" t="s">
        <v>85</v>
      </c>
      <c r="H6" s="12" t="s">
        <v>89</v>
      </c>
      <c r="I6" s="12" t="s">
        <v>85</v>
      </c>
      <c r="J6" s="12" t="s">
        <v>84</v>
      </c>
      <c r="K6" s="13" t="s">
        <v>85</v>
      </c>
      <c r="L6" s="5"/>
    </row>
    <row r="7" spans="1:12" s="7" customFormat="1" ht="39.75" customHeight="1">
      <c r="A7" s="33" t="s">
        <v>228</v>
      </c>
      <c r="B7" s="32">
        <v>1</v>
      </c>
      <c r="C7" s="32">
        <v>200</v>
      </c>
      <c r="D7" s="32">
        <v>1</v>
      </c>
      <c r="E7" s="32">
        <v>200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5"/>
    </row>
    <row r="8" spans="1:12" s="7" customFormat="1" ht="39.75" customHeight="1">
      <c r="A8" s="14" t="s">
        <v>227</v>
      </c>
      <c r="B8" s="109">
        <v>0.5</v>
      </c>
      <c r="C8" s="19">
        <v>300</v>
      </c>
      <c r="D8" s="97">
        <v>0.5</v>
      </c>
      <c r="E8" s="19">
        <v>300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</row>
    <row r="9" spans="1:12" s="7" customFormat="1" ht="39.75" customHeight="1">
      <c r="A9" s="14" t="s">
        <v>262</v>
      </c>
      <c r="B9" s="32">
        <v>0</v>
      </c>
      <c r="C9" s="32">
        <v>0</v>
      </c>
      <c r="D9" s="32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</row>
    <row r="10" spans="1:12" s="7" customFormat="1" ht="39.75" customHeight="1">
      <c r="A10" s="14" t="s">
        <v>380</v>
      </c>
      <c r="B10" s="32">
        <v>0</v>
      </c>
      <c r="C10" s="32">
        <v>0</v>
      </c>
      <c r="D10" s="32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</row>
    <row r="11" spans="1:12" s="7" customFormat="1" ht="39.75" customHeight="1">
      <c r="A11" s="14" t="s">
        <v>399</v>
      </c>
      <c r="B11" s="32">
        <v>0</v>
      </c>
      <c r="C11" s="32">
        <v>0</v>
      </c>
      <c r="D11" s="32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</row>
    <row r="12" spans="1:12" s="7" customFormat="1" ht="39.75" customHeight="1">
      <c r="A12" s="17" t="s">
        <v>472</v>
      </c>
      <c r="B12" s="96">
        <v>0</v>
      </c>
      <c r="C12" s="96">
        <v>0</v>
      </c>
      <c r="D12" s="96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19"/>
    </row>
    <row r="13" spans="1:12" s="3" customFormat="1" ht="19.5" customHeight="1">
      <c r="A13" s="9" t="s">
        <v>286</v>
      </c>
      <c r="B13" s="28"/>
      <c r="C13" s="171"/>
      <c r="D13" s="28"/>
      <c r="E13" s="28"/>
      <c r="F13" s="28"/>
      <c r="G13" s="28"/>
      <c r="H13" s="28"/>
      <c r="I13" s="28"/>
      <c r="J13" s="28"/>
      <c r="K13" s="28"/>
      <c r="L13" s="28"/>
    </row>
    <row r="14" ht="13.5">
      <c r="C14" s="26"/>
    </row>
    <row r="15" ht="13.5">
      <c r="C15" s="26" t="s">
        <v>8</v>
      </c>
    </row>
  </sheetData>
  <sheetProtection/>
  <mergeCells count="6">
    <mergeCell ref="A5:A6"/>
    <mergeCell ref="J5:K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E17" sqref="E17"/>
    </sheetView>
  </sheetViews>
  <sheetFormatPr defaultColWidth="8.88671875" defaultRowHeight="13.5"/>
  <cols>
    <col min="1" max="1" width="10.5546875" style="8" customWidth="1"/>
    <col min="2" max="4" width="8.88671875" style="8" customWidth="1"/>
    <col min="5" max="5" width="12.21484375" style="8" bestFit="1" customWidth="1"/>
    <col min="6" max="6" width="9.3359375" style="8" bestFit="1" customWidth="1"/>
    <col min="7" max="8" width="8.88671875" style="8" customWidth="1"/>
    <col min="9" max="9" width="12.88671875" style="8" customWidth="1"/>
    <col min="10" max="10" width="12.21484375" style="8" customWidth="1"/>
    <col min="11" max="16384" width="8.88671875" style="8" customWidth="1"/>
  </cols>
  <sheetData>
    <row r="2" spans="1:11" s="4" customFormat="1" ht="16.5" customHeight="1">
      <c r="A2" s="338" t="s">
        <v>520</v>
      </c>
      <c r="B2" s="338"/>
      <c r="C2" s="338"/>
      <c r="D2" s="338"/>
      <c r="E2" s="130"/>
      <c r="F2" s="4" t="s">
        <v>8</v>
      </c>
      <c r="G2" s="4" t="s">
        <v>8</v>
      </c>
      <c r="H2" s="4" t="s">
        <v>8</v>
      </c>
      <c r="I2" s="130"/>
      <c r="J2" s="130"/>
      <c r="K2" s="130"/>
    </row>
    <row r="3" spans="1:11" s="4" customFormat="1" ht="16.5" customHeight="1">
      <c r="A3" s="130"/>
      <c r="B3" s="130"/>
      <c r="C3" s="130"/>
      <c r="D3" s="130"/>
      <c r="E3" s="130"/>
      <c r="I3" s="130"/>
      <c r="J3" s="130"/>
      <c r="K3" s="130"/>
    </row>
    <row r="4" spans="1:10" s="7" customFormat="1" ht="20.25" customHeight="1">
      <c r="A4" s="54" t="s">
        <v>266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7" customFormat="1" ht="24.75" customHeight="1">
      <c r="A5" s="294" t="s">
        <v>124</v>
      </c>
      <c r="B5" s="288" t="s">
        <v>267</v>
      </c>
      <c r="C5" s="288" t="s">
        <v>268</v>
      </c>
      <c r="D5" s="295" t="s">
        <v>269</v>
      </c>
      <c r="E5" s="288" t="s">
        <v>270</v>
      </c>
      <c r="F5" s="288"/>
      <c r="G5" s="288"/>
      <c r="H5" s="288"/>
      <c r="I5" s="288"/>
      <c r="J5" s="289"/>
    </row>
    <row r="6" spans="1:10" s="7" customFormat="1" ht="24.75" customHeight="1">
      <c r="A6" s="294"/>
      <c r="B6" s="288"/>
      <c r="C6" s="288"/>
      <c r="D6" s="295" t="s">
        <v>138</v>
      </c>
      <c r="E6" s="12" t="s">
        <v>7</v>
      </c>
      <c r="F6" s="12" t="s">
        <v>139</v>
      </c>
      <c r="G6" s="12" t="s">
        <v>140</v>
      </c>
      <c r="H6" s="12" t="s">
        <v>141</v>
      </c>
      <c r="I6" s="12" t="s">
        <v>142</v>
      </c>
      <c r="J6" s="13" t="s">
        <v>36</v>
      </c>
    </row>
    <row r="7" spans="1:10" s="27" customFormat="1" ht="22.5" customHeight="1">
      <c r="A7" s="46" t="s">
        <v>228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</row>
    <row r="8" spans="1:10" s="27" customFormat="1" ht="22.5" customHeight="1">
      <c r="A8" s="46" t="s">
        <v>227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</row>
    <row r="9" spans="1:10" s="27" customFormat="1" ht="22.5" customHeight="1">
      <c r="A9" s="46" t="s">
        <v>262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</row>
    <row r="10" spans="1:10" s="27" customFormat="1" ht="22.5" customHeight="1">
      <c r="A10" s="46" t="s">
        <v>313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</row>
    <row r="11" spans="1:10" s="27" customFormat="1" ht="22.5" customHeight="1">
      <c r="A11" s="46" t="s">
        <v>416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s="27" customFormat="1" ht="22.5" customHeight="1">
      <c r="A12" s="91" t="s">
        <v>472</v>
      </c>
      <c r="B12" s="177">
        <v>0</v>
      </c>
      <c r="C12" s="177">
        <v>0</v>
      </c>
      <c r="D12" s="177">
        <v>0</v>
      </c>
      <c r="E12" s="177">
        <f>SUM(F12:J12)</f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</row>
    <row r="13" spans="1:3" s="92" customFormat="1" ht="13.5">
      <c r="A13" s="339" t="s">
        <v>310</v>
      </c>
      <c r="B13" s="339"/>
      <c r="C13" s="339"/>
    </row>
    <row r="14" s="92" customFormat="1" ht="13.5"/>
    <row r="15" s="92" customFormat="1" ht="13.5"/>
    <row r="16" s="92" customFormat="1" ht="13.5"/>
    <row r="17" s="92" customFormat="1" ht="13.5"/>
    <row r="18" s="92" customFormat="1" ht="13.5"/>
    <row r="19" s="92" customFormat="1" ht="13.5"/>
    <row r="20" s="92" customFormat="1" ht="13.5"/>
    <row r="21" s="92" customFormat="1" ht="13.5"/>
    <row r="22" s="92" customFormat="1" ht="13.5"/>
    <row r="23" s="92" customFormat="1" ht="13.5"/>
    <row r="24" s="92" customFormat="1" ht="13.5"/>
    <row r="25" s="92" customFormat="1" ht="13.5"/>
    <row r="26" s="92" customFormat="1" ht="13.5"/>
    <row r="27" s="92" customFormat="1" ht="13.5"/>
    <row r="28" s="92" customFormat="1" ht="13.5"/>
    <row r="29" s="92" customFormat="1" ht="13.5"/>
    <row r="30" s="92" customFormat="1" ht="13.5"/>
    <row r="31" s="92" customFormat="1" ht="13.5"/>
    <row r="32" s="92" customFormat="1" ht="13.5"/>
    <row r="33" s="92" customFormat="1" ht="13.5"/>
    <row r="34" s="92" customFormat="1" ht="13.5"/>
    <row r="35" s="92" customFormat="1" ht="13.5"/>
    <row r="36" s="92" customFormat="1" ht="13.5"/>
    <row r="37" s="92" customFormat="1" ht="13.5"/>
    <row r="38" s="92" customFormat="1" ht="13.5"/>
    <row r="39" s="92" customFormat="1" ht="13.5"/>
    <row r="40" s="92" customFormat="1" ht="13.5"/>
    <row r="41" s="92" customFormat="1" ht="13.5"/>
    <row r="42" s="92" customFormat="1" ht="13.5"/>
    <row r="43" s="92" customFormat="1" ht="13.5"/>
    <row r="44" s="92" customFormat="1" ht="13.5"/>
    <row r="45" s="92" customFormat="1" ht="13.5"/>
    <row r="46" s="92" customFormat="1" ht="13.5"/>
  </sheetData>
  <sheetProtection/>
  <mergeCells count="7">
    <mergeCell ref="A2:D2"/>
    <mergeCell ref="A13:C13"/>
    <mergeCell ref="E5:J5"/>
    <mergeCell ref="A5:A6"/>
    <mergeCell ref="B5:B6"/>
    <mergeCell ref="C5:C6"/>
    <mergeCell ref="D5:D6"/>
  </mergeCells>
  <printOptions/>
  <pageMargins left="0.79" right="0.23" top="0.71" bottom="1" header="0.88" footer="0.5"/>
  <pageSetup horizontalDpi="300" verticalDpi="3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O25"/>
  <sheetViews>
    <sheetView zoomScalePageLayoutView="0" workbookViewId="0" topLeftCell="A1">
      <selection activeCell="A2" sqref="A2:J2"/>
    </sheetView>
  </sheetViews>
  <sheetFormatPr defaultColWidth="8.88671875" defaultRowHeight="13.5"/>
  <cols>
    <col min="1" max="1" width="10.5546875" style="8" customWidth="1"/>
    <col min="2" max="4" width="8.88671875" style="8" customWidth="1"/>
    <col min="5" max="5" width="12.21484375" style="8" bestFit="1" customWidth="1"/>
    <col min="6" max="6" width="9.3359375" style="8" bestFit="1" customWidth="1"/>
    <col min="7" max="8" width="8.88671875" style="8" customWidth="1"/>
    <col min="9" max="9" width="12.88671875" style="8" customWidth="1"/>
    <col min="10" max="11" width="7.99609375" style="8" customWidth="1"/>
    <col min="12" max="16384" width="8.88671875" style="8" customWidth="1"/>
  </cols>
  <sheetData>
    <row r="2" spans="1:67" s="3" customFormat="1" ht="26.25" customHeight="1">
      <c r="A2" s="293" t="s">
        <v>521</v>
      </c>
      <c r="B2" s="293"/>
      <c r="C2" s="293"/>
      <c r="D2" s="293"/>
      <c r="E2" s="293"/>
      <c r="F2" s="293"/>
      <c r="G2" s="293"/>
      <c r="H2" s="293"/>
      <c r="I2" s="293"/>
      <c r="J2" s="293"/>
      <c r="K2" s="4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</row>
    <row r="3" spans="12:67" s="3" customFormat="1" ht="18" customHeight="1"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</row>
    <row r="4" spans="1:67" s="3" customFormat="1" ht="18.75" customHeight="1">
      <c r="A4" s="7" t="s">
        <v>163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</row>
    <row r="5" spans="1:66" s="3" customFormat="1" ht="51" customHeight="1">
      <c r="A5" s="57" t="s">
        <v>124</v>
      </c>
      <c r="B5" s="56" t="s">
        <v>257</v>
      </c>
      <c r="C5" s="11" t="s">
        <v>304</v>
      </c>
      <c r="D5" s="12" t="s">
        <v>305</v>
      </c>
      <c r="E5" s="11" t="s">
        <v>306</v>
      </c>
      <c r="F5" s="11" t="s">
        <v>307</v>
      </c>
      <c r="G5" s="12" t="s">
        <v>308</v>
      </c>
      <c r="H5" s="12" t="s">
        <v>309</v>
      </c>
      <c r="I5" s="12" t="s">
        <v>353</v>
      </c>
      <c r="J5" s="62" t="s">
        <v>417</v>
      </c>
      <c r="K5" s="57" t="s">
        <v>418</v>
      </c>
      <c r="L5" s="12" t="s">
        <v>354</v>
      </c>
      <c r="M5" s="11" t="s">
        <v>355</v>
      </c>
      <c r="N5" s="62" t="s">
        <v>356</v>
      </c>
      <c r="O5" s="5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7" customFormat="1" ht="29.25" customHeight="1">
      <c r="A6" s="14" t="s">
        <v>228</v>
      </c>
      <c r="B6" s="27">
        <v>9964</v>
      </c>
      <c r="C6" s="27">
        <v>8461</v>
      </c>
      <c r="D6" s="27">
        <v>26</v>
      </c>
      <c r="E6" s="27">
        <v>145</v>
      </c>
      <c r="F6" s="27">
        <v>56</v>
      </c>
      <c r="G6" s="27">
        <v>252</v>
      </c>
      <c r="H6" s="27">
        <v>128</v>
      </c>
      <c r="I6" s="27">
        <v>18</v>
      </c>
      <c r="J6" s="340">
        <v>128</v>
      </c>
      <c r="K6" s="340"/>
      <c r="L6" s="93">
        <v>209</v>
      </c>
      <c r="M6" s="93">
        <v>6</v>
      </c>
      <c r="N6" s="93">
        <v>76</v>
      </c>
      <c r="O6" s="80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s="7" customFormat="1" ht="29.25" customHeight="1">
      <c r="A7" s="14" t="s">
        <v>346</v>
      </c>
      <c r="B7" s="27">
        <v>9822</v>
      </c>
      <c r="C7" s="27">
        <v>8278</v>
      </c>
      <c r="D7" s="27">
        <v>26</v>
      </c>
      <c r="E7" s="27">
        <v>145</v>
      </c>
      <c r="F7" s="27">
        <v>55</v>
      </c>
      <c r="G7" s="27">
        <v>225</v>
      </c>
      <c r="H7" s="27">
        <v>153</v>
      </c>
      <c r="I7" s="27">
        <v>25</v>
      </c>
      <c r="J7" s="340">
        <v>139</v>
      </c>
      <c r="K7" s="340"/>
      <c r="L7" s="27">
        <v>240</v>
      </c>
      <c r="M7" s="27">
        <v>7</v>
      </c>
      <c r="N7" s="27">
        <v>76</v>
      </c>
      <c r="O7" s="60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s="7" customFormat="1" ht="29.25" customHeight="1">
      <c r="A8" s="14" t="s">
        <v>357</v>
      </c>
      <c r="B8" s="27">
        <v>9746</v>
      </c>
      <c r="C8" s="27">
        <v>8195</v>
      </c>
      <c r="D8" s="27">
        <v>26</v>
      </c>
      <c r="E8" s="27">
        <v>143</v>
      </c>
      <c r="F8" s="27">
        <v>55</v>
      </c>
      <c r="G8" s="27">
        <v>231</v>
      </c>
      <c r="H8" s="27">
        <v>151</v>
      </c>
      <c r="I8" s="27">
        <v>23</v>
      </c>
      <c r="J8" s="340">
        <v>136</v>
      </c>
      <c r="K8" s="340"/>
      <c r="L8" s="27">
        <v>240</v>
      </c>
      <c r="M8" s="27">
        <v>7</v>
      </c>
      <c r="N8" s="27">
        <v>80</v>
      </c>
      <c r="O8" s="60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</row>
    <row r="9" spans="1:66" s="7" customFormat="1" ht="29.25" customHeight="1">
      <c r="A9" s="14" t="s">
        <v>347</v>
      </c>
      <c r="B9" s="27">
        <v>9822</v>
      </c>
      <c r="C9" s="27">
        <v>8278</v>
      </c>
      <c r="D9" s="27">
        <v>26</v>
      </c>
      <c r="E9" s="27">
        <v>145</v>
      </c>
      <c r="F9" s="27">
        <v>55</v>
      </c>
      <c r="G9" s="27">
        <v>225</v>
      </c>
      <c r="H9" s="27">
        <v>153</v>
      </c>
      <c r="I9" s="27">
        <v>25</v>
      </c>
      <c r="J9" s="340">
        <v>139</v>
      </c>
      <c r="K9" s="340"/>
      <c r="L9" s="27">
        <v>240</v>
      </c>
      <c r="M9" s="27">
        <v>7</v>
      </c>
      <c r="N9" s="27">
        <v>76</v>
      </c>
      <c r="O9" s="60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</row>
    <row r="10" spans="1:66" s="7" customFormat="1" ht="29.25" customHeight="1">
      <c r="A10" s="14" t="s">
        <v>416</v>
      </c>
      <c r="B10" s="27">
        <v>9848</v>
      </c>
      <c r="C10" s="27">
        <v>8287</v>
      </c>
      <c r="D10" s="27">
        <v>25</v>
      </c>
      <c r="E10" s="27">
        <v>146</v>
      </c>
      <c r="F10" s="27">
        <v>55</v>
      </c>
      <c r="G10" s="27">
        <v>222</v>
      </c>
      <c r="H10" s="27">
        <v>170</v>
      </c>
      <c r="I10" s="27">
        <v>25</v>
      </c>
      <c r="J10" s="27">
        <v>130</v>
      </c>
      <c r="K10" s="27">
        <v>9</v>
      </c>
      <c r="L10" s="27">
        <v>241</v>
      </c>
      <c r="M10" s="27">
        <v>8</v>
      </c>
      <c r="N10" s="27">
        <v>76</v>
      </c>
      <c r="O10" s="60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</row>
    <row r="11" spans="1:67" s="3" customFormat="1" ht="24.75" customHeight="1">
      <c r="A11" s="17" t="s">
        <v>472</v>
      </c>
      <c r="B11" s="24">
        <f>SUM(C11:N11,B20:N20)</f>
        <v>9816</v>
      </c>
      <c r="C11" s="24">
        <v>8231</v>
      </c>
      <c r="D11" s="24">
        <v>22</v>
      </c>
      <c r="E11" s="24">
        <v>10</v>
      </c>
      <c r="F11" s="24">
        <v>42</v>
      </c>
      <c r="G11" s="24">
        <v>218</v>
      </c>
      <c r="H11" s="24">
        <v>189</v>
      </c>
      <c r="I11" s="24">
        <v>28</v>
      </c>
      <c r="J11" s="24">
        <v>129</v>
      </c>
      <c r="K11" s="24">
        <v>9</v>
      </c>
      <c r="L11" s="96">
        <v>233</v>
      </c>
      <c r="M11" s="96">
        <v>6</v>
      </c>
      <c r="N11" s="96">
        <v>79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</row>
    <row r="12" spans="12:67" s="3" customFormat="1" ht="6.75" customHeight="1"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</row>
    <row r="13" spans="1:67" s="3" customFormat="1" ht="18.75" customHeight="1">
      <c r="A13" s="7" t="s">
        <v>358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</row>
    <row r="14" spans="1:66" s="3" customFormat="1" ht="51" customHeight="1">
      <c r="A14" s="57" t="s">
        <v>359</v>
      </c>
      <c r="B14" s="56" t="s">
        <v>360</v>
      </c>
      <c r="C14" s="12" t="s">
        <v>361</v>
      </c>
      <c r="D14" s="11" t="s">
        <v>362</v>
      </c>
      <c r="E14" s="11" t="s">
        <v>363</v>
      </c>
      <c r="F14" s="11" t="s">
        <v>364</v>
      </c>
      <c r="G14" s="11" t="s">
        <v>365</v>
      </c>
      <c r="H14" s="12" t="s">
        <v>366</v>
      </c>
      <c r="I14" s="11" t="s">
        <v>367</v>
      </c>
      <c r="J14" s="12" t="s">
        <v>368</v>
      </c>
      <c r="K14" s="12" t="s">
        <v>371</v>
      </c>
      <c r="L14" s="11" t="s">
        <v>369</v>
      </c>
      <c r="M14" s="11" t="s">
        <v>370</v>
      </c>
      <c r="N14" s="13" t="s">
        <v>372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</row>
    <row r="15" spans="1:65" s="3" customFormat="1" ht="29.25" customHeight="1">
      <c r="A15" s="14" t="s">
        <v>228</v>
      </c>
      <c r="B15" s="27">
        <v>49</v>
      </c>
      <c r="C15" s="27">
        <v>28</v>
      </c>
      <c r="D15" s="27">
        <v>27</v>
      </c>
      <c r="E15" s="27">
        <v>0</v>
      </c>
      <c r="F15" s="27">
        <v>0</v>
      </c>
      <c r="G15" s="27">
        <v>0</v>
      </c>
      <c r="H15" s="27">
        <v>0</v>
      </c>
      <c r="I15" s="27">
        <v>63</v>
      </c>
      <c r="J15" s="93">
        <v>5</v>
      </c>
      <c r="K15" s="93">
        <v>2</v>
      </c>
      <c r="L15" s="93">
        <v>4</v>
      </c>
      <c r="M15" s="93">
        <v>281</v>
      </c>
      <c r="N15" s="20">
        <v>0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</row>
    <row r="16" spans="1:66" s="3" customFormat="1" ht="29.25" customHeight="1">
      <c r="A16" s="14" t="s">
        <v>346</v>
      </c>
      <c r="B16" s="27">
        <v>34</v>
      </c>
      <c r="C16" s="27">
        <v>29</v>
      </c>
      <c r="D16" s="27">
        <v>34</v>
      </c>
      <c r="E16" s="27">
        <v>0</v>
      </c>
      <c r="F16" s="27">
        <v>0</v>
      </c>
      <c r="G16" s="27">
        <v>0</v>
      </c>
      <c r="H16" s="27">
        <v>0</v>
      </c>
      <c r="I16" s="27">
        <v>59</v>
      </c>
      <c r="J16" s="27">
        <v>5</v>
      </c>
      <c r="K16" s="27">
        <v>3</v>
      </c>
      <c r="L16" s="27">
        <v>4</v>
      </c>
      <c r="M16" s="27">
        <v>280</v>
      </c>
      <c r="N16" s="27">
        <v>0</v>
      </c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</row>
    <row r="17" spans="1:66" s="3" customFormat="1" ht="29.25" customHeight="1">
      <c r="A17" s="14" t="s">
        <v>357</v>
      </c>
      <c r="B17" s="27">
        <v>44</v>
      </c>
      <c r="C17" s="27">
        <v>30</v>
      </c>
      <c r="D17" s="27">
        <v>34</v>
      </c>
      <c r="E17" s="27">
        <v>0</v>
      </c>
      <c r="F17" s="27">
        <v>0</v>
      </c>
      <c r="G17" s="27">
        <v>0</v>
      </c>
      <c r="H17" s="27">
        <v>0</v>
      </c>
      <c r="I17" s="27">
        <v>59</v>
      </c>
      <c r="J17" s="27">
        <v>5</v>
      </c>
      <c r="K17" s="27">
        <v>3</v>
      </c>
      <c r="L17" s="27">
        <v>4</v>
      </c>
      <c r="M17" s="27">
        <v>280</v>
      </c>
      <c r="N17" s="27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66" s="3" customFormat="1" ht="29.25" customHeight="1">
      <c r="A18" s="14" t="s">
        <v>347</v>
      </c>
      <c r="B18" s="27">
        <v>34</v>
      </c>
      <c r="C18" s="27">
        <v>29</v>
      </c>
      <c r="D18" s="27">
        <v>34</v>
      </c>
      <c r="E18" s="27">
        <v>0</v>
      </c>
      <c r="F18" s="27">
        <v>0</v>
      </c>
      <c r="G18" s="27">
        <v>0</v>
      </c>
      <c r="H18" s="27">
        <v>0</v>
      </c>
      <c r="I18" s="27">
        <v>59</v>
      </c>
      <c r="J18" s="27">
        <v>5</v>
      </c>
      <c r="K18" s="27">
        <v>3</v>
      </c>
      <c r="L18" s="27">
        <v>4</v>
      </c>
      <c r="M18" s="27">
        <v>280</v>
      </c>
      <c r="N18" s="27">
        <v>12</v>
      </c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66" s="3" customFormat="1" ht="29.25" customHeight="1">
      <c r="A19" s="14" t="s">
        <v>416</v>
      </c>
      <c r="B19" s="27">
        <v>32</v>
      </c>
      <c r="C19" s="27">
        <v>27</v>
      </c>
      <c r="D19" s="27">
        <v>35</v>
      </c>
      <c r="E19" s="27">
        <v>0</v>
      </c>
      <c r="F19" s="27">
        <v>0</v>
      </c>
      <c r="G19" s="27">
        <v>5</v>
      </c>
      <c r="H19" s="27">
        <v>0</v>
      </c>
      <c r="I19" s="27">
        <v>59</v>
      </c>
      <c r="J19" s="27">
        <v>5</v>
      </c>
      <c r="K19" s="27">
        <v>3</v>
      </c>
      <c r="L19" s="27">
        <v>6</v>
      </c>
      <c r="M19" s="27">
        <v>282</v>
      </c>
      <c r="N19" s="27">
        <v>0</v>
      </c>
      <c r="O19" s="27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</row>
    <row r="20" spans="1:66" s="3" customFormat="1" ht="29.25" customHeight="1">
      <c r="A20" s="17" t="s">
        <v>476</v>
      </c>
      <c r="B20" s="24">
        <v>35</v>
      </c>
      <c r="C20" s="24">
        <v>30</v>
      </c>
      <c r="D20" s="24">
        <v>14</v>
      </c>
      <c r="E20" s="24"/>
      <c r="F20" s="24"/>
      <c r="G20" s="24">
        <v>5</v>
      </c>
      <c r="H20" s="24"/>
      <c r="I20" s="24">
        <v>56</v>
      </c>
      <c r="J20" s="24">
        <v>5</v>
      </c>
      <c r="K20" s="24">
        <v>3</v>
      </c>
      <c r="L20" s="24">
        <v>6</v>
      </c>
      <c r="M20" s="24">
        <v>290</v>
      </c>
      <c r="N20" s="24">
        <v>176</v>
      </c>
      <c r="O20" s="27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</row>
    <row r="21" spans="1:67" s="3" customFormat="1" ht="17.25" customHeight="1">
      <c r="A21" s="3" t="s">
        <v>348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29"/>
      <c r="BJ21" s="29"/>
      <c r="BK21" s="29"/>
      <c r="BL21" s="29"/>
      <c r="BM21" s="29"/>
      <c r="BN21" s="29"/>
      <c r="BO21" s="29"/>
    </row>
    <row r="22" spans="1:67" s="3" customFormat="1" ht="17.25" customHeight="1">
      <c r="A22" s="6" t="s">
        <v>373</v>
      </c>
      <c r="B22" s="6"/>
      <c r="C22" s="6"/>
      <c r="D22" s="6"/>
      <c r="E22" s="82"/>
      <c r="F22" s="82"/>
      <c r="G22" s="82"/>
      <c r="H22" s="82"/>
      <c r="I22" s="82"/>
      <c r="J22" s="82"/>
      <c r="K22" s="82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29"/>
      <c r="BJ22" s="29"/>
      <c r="BK22" s="29"/>
      <c r="BL22" s="29"/>
      <c r="BM22" s="29"/>
      <c r="BN22" s="29"/>
      <c r="BO22" s="29"/>
    </row>
    <row r="23" spans="2:67" s="3" customFormat="1" ht="13.5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29"/>
      <c r="BJ23" s="29"/>
      <c r="BK23" s="29"/>
      <c r="BL23" s="29"/>
      <c r="BM23" s="29"/>
      <c r="BN23" s="29"/>
      <c r="BO23" s="29"/>
    </row>
    <row r="24" spans="12:67" s="3" customFormat="1" ht="13.5"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</row>
    <row r="25" spans="12:67" s="3" customFormat="1" ht="13.5"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</row>
  </sheetData>
  <sheetProtection/>
  <mergeCells count="5">
    <mergeCell ref="A2:J2"/>
    <mergeCell ref="J9:K9"/>
    <mergeCell ref="J6:K6"/>
    <mergeCell ref="J7:K7"/>
    <mergeCell ref="J8:K8"/>
  </mergeCells>
  <printOptions/>
  <pageMargins left="0.79" right="0.23" top="0.71" bottom="1" header="0.88" footer="0.5"/>
  <pageSetup horizontalDpi="300" verticalDpi="3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P13"/>
  <sheetViews>
    <sheetView zoomScalePageLayoutView="0" workbookViewId="0" topLeftCell="A1">
      <selection activeCell="A2" sqref="A2:J2"/>
    </sheetView>
  </sheetViews>
  <sheetFormatPr defaultColWidth="8.88671875" defaultRowHeight="13.5"/>
  <cols>
    <col min="1" max="1" width="9.5546875" style="8" customWidth="1"/>
    <col min="2" max="2" width="6.99609375" style="8" customWidth="1"/>
    <col min="3" max="3" width="5.21484375" style="8" customWidth="1"/>
    <col min="4" max="4" width="6.10546875" style="8" customWidth="1"/>
    <col min="5" max="5" width="8.77734375" style="8" customWidth="1"/>
    <col min="6" max="6" width="9.3359375" style="8" bestFit="1" customWidth="1"/>
    <col min="7" max="8" width="8.88671875" style="8" customWidth="1"/>
    <col min="9" max="9" width="9.21484375" style="8" customWidth="1"/>
    <col min="10" max="10" width="8.77734375" style="8" customWidth="1"/>
    <col min="11" max="14" width="8.88671875" style="8" customWidth="1"/>
    <col min="15" max="15" width="9.21484375" style="8" customWidth="1"/>
    <col min="16" max="16384" width="8.88671875" style="8" customWidth="1"/>
  </cols>
  <sheetData>
    <row r="2" spans="1:68" s="3" customFormat="1" ht="26.25" customHeight="1">
      <c r="A2" s="293" t="s">
        <v>522</v>
      </c>
      <c r="B2" s="293"/>
      <c r="C2" s="293"/>
      <c r="D2" s="293"/>
      <c r="E2" s="293"/>
      <c r="F2" s="293"/>
      <c r="G2" s="293"/>
      <c r="H2" s="293"/>
      <c r="I2" s="293"/>
      <c r="J2" s="293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</row>
    <row r="3" spans="11:68" s="3" customFormat="1" ht="15" customHeight="1"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</row>
    <row r="4" spans="1:68" s="3" customFormat="1" ht="18.75" customHeight="1">
      <c r="A4" s="7" t="s">
        <v>163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</row>
    <row r="5" spans="1:68" s="7" customFormat="1" ht="24.75" customHeight="1">
      <c r="A5" s="295" t="s">
        <v>124</v>
      </c>
      <c r="B5" s="288" t="s">
        <v>164</v>
      </c>
      <c r="C5" s="295" t="s">
        <v>165</v>
      </c>
      <c r="D5" s="289" t="s">
        <v>166</v>
      </c>
      <c r="E5" s="291"/>
      <c r="F5" s="291"/>
      <c r="G5" s="291"/>
      <c r="H5" s="290"/>
      <c r="I5" s="288" t="s">
        <v>167</v>
      </c>
      <c r="J5" s="288"/>
      <c r="K5" s="288"/>
      <c r="L5" s="288"/>
      <c r="M5" s="288"/>
      <c r="N5" s="288"/>
      <c r="O5" s="288"/>
      <c r="P5" s="288"/>
      <c r="Q5" s="28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</row>
    <row r="6" spans="1:67" s="7" customFormat="1" ht="30" customHeight="1">
      <c r="A6" s="295"/>
      <c r="B6" s="288"/>
      <c r="C6" s="295"/>
      <c r="D6" s="12" t="s">
        <v>168</v>
      </c>
      <c r="E6" s="11" t="s">
        <v>169</v>
      </c>
      <c r="F6" s="11" t="s">
        <v>170</v>
      </c>
      <c r="G6" s="12" t="s">
        <v>171</v>
      </c>
      <c r="H6" s="12" t="s">
        <v>159</v>
      </c>
      <c r="I6" s="12" t="s">
        <v>168</v>
      </c>
      <c r="J6" s="11" t="s">
        <v>172</v>
      </c>
      <c r="K6" s="11" t="s">
        <v>173</v>
      </c>
      <c r="L6" s="11" t="s">
        <v>174</v>
      </c>
      <c r="M6" s="11" t="s">
        <v>175</v>
      </c>
      <c r="N6" s="11" t="s">
        <v>176</v>
      </c>
      <c r="O6" s="11" t="s">
        <v>177</v>
      </c>
      <c r="P6" s="12" t="s">
        <v>178</v>
      </c>
      <c r="Q6" s="62" t="s">
        <v>179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</row>
    <row r="7" spans="1:67" s="7" customFormat="1" ht="24.75" customHeight="1">
      <c r="A7" s="14" t="s">
        <v>228</v>
      </c>
      <c r="B7" s="27">
        <v>165</v>
      </c>
      <c r="C7" s="27">
        <v>0</v>
      </c>
      <c r="D7" s="19">
        <v>38</v>
      </c>
      <c r="E7" s="27">
        <v>25</v>
      </c>
      <c r="F7" s="27">
        <v>6</v>
      </c>
      <c r="G7" s="27">
        <v>0</v>
      </c>
      <c r="H7" s="27">
        <v>7</v>
      </c>
      <c r="I7" s="27">
        <v>127</v>
      </c>
      <c r="J7" s="27">
        <v>0</v>
      </c>
      <c r="K7" s="93">
        <v>40</v>
      </c>
      <c r="L7" s="93">
        <v>87</v>
      </c>
      <c r="M7" s="93">
        <v>0</v>
      </c>
      <c r="N7" s="93">
        <v>0</v>
      </c>
      <c r="O7" s="93">
        <v>0</v>
      </c>
      <c r="P7" s="20">
        <v>0</v>
      </c>
      <c r="Q7" s="93">
        <v>0</v>
      </c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s="7" customFormat="1" ht="24.75" customHeight="1">
      <c r="A8" s="14" t="s">
        <v>227</v>
      </c>
      <c r="B8" s="45">
        <v>205</v>
      </c>
      <c r="C8" s="19">
        <v>0</v>
      </c>
      <c r="D8" s="19">
        <v>33</v>
      </c>
      <c r="E8" s="19">
        <v>27</v>
      </c>
      <c r="F8" s="19">
        <v>0</v>
      </c>
      <c r="G8" s="19">
        <v>0</v>
      </c>
      <c r="H8" s="19">
        <v>6</v>
      </c>
      <c r="I8" s="19">
        <v>172</v>
      </c>
      <c r="J8" s="19">
        <v>0</v>
      </c>
      <c r="K8" s="19">
        <v>4</v>
      </c>
      <c r="L8" s="19">
        <v>78</v>
      </c>
      <c r="M8" s="19">
        <v>0</v>
      </c>
      <c r="N8" s="19">
        <v>0</v>
      </c>
      <c r="O8" s="19">
        <v>0</v>
      </c>
      <c r="P8" s="19">
        <v>47</v>
      </c>
      <c r="Q8" s="19">
        <v>43</v>
      </c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67" s="7" customFormat="1" ht="24.75" customHeight="1">
      <c r="A9" s="14" t="s">
        <v>254</v>
      </c>
      <c r="B9" s="19">
        <v>166</v>
      </c>
      <c r="C9" s="19">
        <v>0</v>
      </c>
      <c r="D9" s="19">
        <v>38</v>
      </c>
      <c r="E9" s="19">
        <v>31</v>
      </c>
      <c r="F9" s="19">
        <v>0</v>
      </c>
      <c r="G9" s="19">
        <v>0</v>
      </c>
      <c r="H9" s="19">
        <v>7</v>
      </c>
      <c r="I9" s="19">
        <v>128</v>
      </c>
      <c r="J9" s="19">
        <v>0</v>
      </c>
      <c r="K9" s="19">
        <v>2</v>
      </c>
      <c r="L9" s="19">
        <v>39</v>
      </c>
      <c r="M9" s="19">
        <v>34</v>
      </c>
      <c r="N9" s="19">
        <v>0</v>
      </c>
      <c r="O9" s="19">
        <v>53</v>
      </c>
      <c r="P9" s="19">
        <v>0</v>
      </c>
      <c r="Q9" s="19">
        <v>0</v>
      </c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</row>
    <row r="10" spans="1:67" s="7" customFormat="1" ht="24.75" customHeight="1">
      <c r="A10" s="14" t="s">
        <v>313</v>
      </c>
      <c r="B10" s="19">
        <v>165</v>
      </c>
      <c r="C10" s="19">
        <v>0</v>
      </c>
      <c r="D10" s="19">
        <v>38</v>
      </c>
      <c r="E10" s="19">
        <v>31</v>
      </c>
      <c r="F10" s="19">
        <v>0</v>
      </c>
      <c r="G10" s="19">
        <v>0</v>
      </c>
      <c r="H10" s="19">
        <v>7</v>
      </c>
      <c r="I10" s="19">
        <v>127</v>
      </c>
      <c r="J10" s="19">
        <v>0</v>
      </c>
      <c r="K10" s="19">
        <v>2</v>
      </c>
      <c r="L10" s="19">
        <v>38</v>
      </c>
      <c r="M10" s="19">
        <v>34</v>
      </c>
      <c r="N10" s="19">
        <v>0</v>
      </c>
      <c r="O10" s="19">
        <v>53</v>
      </c>
      <c r="P10" s="19">
        <v>0</v>
      </c>
      <c r="Q10" s="19">
        <v>0</v>
      </c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</row>
    <row r="11" spans="1:67" s="7" customFormat="1" ht="24.75" customHeight="1">
      <c r="A11" s="14" t="s">
        <v>416</v>
      </c>
      <c r="B11" s="19">
        <v>151</v>
      </c>
      <c r="C11" s="19">
        <v>0</v>
      </c>
      <c r="D11" s="19">
        <v>38</v>
      </c>
      <c r="E11" s="19">
        <v>31</v>
      </c>
      <c r="F11" s="19">
        <v>0</v>
      </c>
      <c r="G11" s="19">
        <v>0</v>
      </c>
      <c r="H11" s="19">
        <v>7</v>
      </c>
      <c r="I11" s="19">
        <v>113</v>
      </c>
      <c r="J11" s="19">
        <v>0</v>
      </c>
      <c r="K11" s="19">
        <v>1</v>
      </c>
      <c r="L11" s="19">
        <v>34</v>
      </c>
      <c r="M11" s="19">
        <v>33</v>
      </c>
      <c r="N11" s="19">
        <v>0</v>
      </c>
      <c r="O11" s="19">
        <v>45</v>
      </c>
      <c r="P11" s="19">
        <v>0</v>
      </c>
      <c r="Q11" s="19">
        <v>0</v>
      </c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</row>
    <row r="12" spans="1:67" s="7" customFormat="1" ht="24.75" customHeight="1">
      <c r="A12" s="17" t="s">
        <v>472</v>
      </c>
      <c r="B12" s="24">
        <f>D12+I12</f>
        <v>141</v>
      </c>
      <c r="C12" s="24"/>
      <c r="D12" s="24">
        <v>38</v>
      </c>
      <c r="E12" s="24">
        <v>31</v>
      </c>
      <c r="F12" s="24"/>
      <c r="G12" s="24"/>
      <c r="H12" s="24">
        <v>7</v>
      </c>
      <c r="I12" s="24">
        <f>K12+L12+M12+O12</f>
        <v>103</v>
      </c>
      <c r="J12" s="24"/>
      <c r="K12" s="24">
        <v>1</v>
      </c>
      <c r="L12" s="24">
        <v>31</v>
      </c>
      <c r="M12" s="24">
        <v>32</v>
      </c>
      <c r="N12" s="24"/>
      <c r="O12" s="24">
        <v>39</v>
      </c>
      <c r="P12" s="24"/>
      <c r="Q12" s="24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</row>
    <row r="13" spans="1:2" s="26" customFormat="1" ht="16.5" customHeight="1">
      <c r="A13" s="314" t="s">
        <v>180</v>
      </c>
      <c r="B13" s="314"/>
    </row>
  </sheetData>
  <sheetProtection/>
  <mergeCells count="7">
    <mergeCell ref="A13:B13"/>
    <mergeCell ref="A2:J2"/>
    <mergeCell ref="A5:A6"/>
    <mergeCell ref="B5:B6"/>
    <mergeCell ref="C5:C6"/>
    <mergeCell ref="D5:H5"/>
    <mergeCell ref="I5:Q5"/>
  </mergeCells>
  <printOptions/>
  <pageMargins left="0.79" right="0.23" top="0.71" bottom="1" header="0.88" footer="0.5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30"/>
  <sheetViews>
    <sheetView zoomScalePageLayoutView="0" workbookViewId="0" topLeftCell="A1">
      <selection activeCell="A2" sqref="A2:X2"/>
    </sheetView>
  </sheetViews>
  <sheetFormatPr defaultColWidth="8.88671875" defaultRowHeight="13.5"/>
  <cols>
    <col min="1" max="1" width="14.88671875" style="0" customWidth="1"/>
    <col min="2" max="2" width="5.77734375" style="0" bestFit="1" customWidth="1"/>
    <col min="3" max="4" width="3.4453125" style="0" customWidth="1"/>
    <col min="5" max="11" width="3.99609375" style="0" bestFit="1" customWidth="1"/>
    <col min="12" max="12" width="7.88671875" style="0" customWidth="1"/>
    <col min="13" max="13" width="6.10546875" style="0" bestFit="1" customWidth="1"/>
    <col min="14" max="14" width="5.77734375" style="0" bestFit="1" customWidth="1"/>
    <col min="15" max="15" width="4.5546875" style="0" bestFit="1" customWidth="1"/>
    <col min="16" max="18" width="4.88671875" style="0" bestFit="1" customWidth="1"/>
    <col min="19" max="19" width="5.77734375" style="0" bestFit="1" customWidth="1"/>
    <col min="20" max="20" width="5.21484375" style="0" customWidth="1"/>
    <col min="21" max="21" width="4.88671875" style="0" bestFit="1" customWidth="1"/>
    <col min="22" max="24" width="6.10546875" style="0" bestFit="1" customWidth="1"/>
  </cols>
  <sheetData>
    <row r="1" ht="14.25" customHeight="1"/>
    <row r="2" spans="1:24" s="35" customFormat="1" ht="20.25" customHeight="1">
      <c r="A2" s="260" t="s">
        <v>480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s="35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s="35" customFormat="1" ht="15" customHeight="1">
      <c r="A4" s="127" t="s">
        <v>23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1" customFormat="1" ht="24.75" customHeight="1">
      <c r="A5" s="261" t="s">
        <v>93</v>
      </c>
      <c r="B5" s="263" t="s">
        <v>94</v>
      </c>
      <c r="C5" s="258" t="s">
        <v>95</v>
      </c>
      <c r="D5" s="265"/>
      <c r="E5" s="265"/>
      <c r="F5" s="265"/>
      <c r="G5" s="265"/>
      <c r="H5" s="265"/>
      <c r="I5" s="265"/>
      <c r="J5" s="265"/>
      <c r="K5" s="262"/>
      <c r="L5" s="258" t="s">
        <v>96</v>
      </c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</row>
    <row r="6" spans="1:24" s="1" customFormat="1" ht="24.75" customHeight="1">
      <c r="A6" s="261"/>
      <c r="B6" s="263"/>
      <c r="C6" s="266" t="s">
        <v>7</v>
      </c>
      <c r="D6" s="267" t="s">
        <v>97</v>
      </c>
      <c r="E6" s="268"/>
      <c r="F6" s="268"/>
      <c r="G6" s="268"/>
      <c r="H6" s="268"/>
      <c r="I6" s="268"/>
      <c r="J6" s="268"/>
      <c r="K6" s="269"/>
      <c r="L6" s="270" t="s">
        <v>7</v>
      </c>
      <c r="M6" s="266" t="s">
        <v>21</v>
      </c>
      <c r="N6" s="271" t="s">
        <v>97</v>
      </c>
      <c r="O6" s="272"/>
      <c r="P6" s="272"/>
      <c r="Q6" s="272"/>
      <c r="R6" s="272"/>
      <c r="S6" s="272"/>
      <c r="T6" s="272"/>
      <c r="U6" s="273"/>
      <c r="V6" s="266" t="s">
        <v>22</v>
      </c>
      <c r="W6" s="266" t="s">
        <v>10</v>
      </c>
      <c r="X6" s="257" t="s">
        <v>11</v>
      </c>
    </row>
    <row r="7" spans="1:24" s="1" customFormat="1" ht="24.75" customHeight="1">
      <c r="A7" s="262"/>
      <c r="B7" s="264"/>
      <c r="C7" s="264"/>
      <c r="D7" s="48" t="s">
        <v>7</v>
      </c>
      <c r="E7" s="48" t="s">
        <v>0</v>
      </c>
      <c r="F7" s="48" t="s">
        <v>1</v>
      </c>
      <c r="G7" s="48" t="s">
        <v>2</v>
      </c>
      <c r="H7" s="48" t="s">
        <v>3</v>
      </c>
      <c r="I7" s="48" t="s">
        <v>4</v>
      </c>
      <c r="J7" s="49" t="s">
        <v>5</v>
      </c>
      <c r="K7" s="112" t="s">
        <v>6</v>
      </c>
      <c r="L7" s="262"/>
      <c r="M7" s="264"/>
      <c r="N7" s="48" t="s">
        <v>7</v>
      </c>
      <c r="O7" s="48" t="s">
        <v>14</v>
      </c>
      <c r="P7" s="48" t="s">
        <v>15</v>
      </c>
      <c r="Q7" s="48" t="s">
        <v>16</v>
      </c>
      <c r="R7" s="48" t="s">
        <v>17</v>
      </c>
      <c r="S7" s="48" t="s">
        <v>18</v>
      </c>
      <c r="T7" s="48" t="s">
        <v>19</v>
      </c>
      <c r="U7" s="48" t="s">
        <v>20</v>
      </c>
      <c r="V7" s="264"/>
      <c r="W7" s="264"/>
      <c r="X7" s="258"/>
    </row>
    <row r="8" spans="1:26" s="1" customFormat="1" ht="24.75" customHeight="1">
      <c r="A8" s="50" t="s">
        <v>228</v>
      </c>
      <c r="B8" s="113">
        <v>430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430</v>
      </c>
      <c r="M8" s="113">
        <v>1</v>
      </c>
      <c r="N8" s="113">
        <v>328</v>
      </c>
      <c r="O8" s="113">
        <v>1</v>
      </c>
      <c r="P8" s="113">
        <v>3</v>
      </c>
      <c r="Q8" s="113">
        <v>15</v>
      </c>
      <c r="R8" s="113">
        <v>72</v>
      </c>
      <c r="S8" s="113">
        <v>90</v>
      </c>
      <c r="T8" s="113">
        <v>99</v>
      </c>
      <c r="U8" s="113">
        <v>48</v>
      </c>
      <c r="V8" s="113">
        <v>5</v>
      </c>
      <c r="W8" s="113">
        <v>96</v>
      </c>
      <c r="X8" s="113">
        <v>0</v>
      </c>
      <c r="Y8" s="114"/>
      <c r="Z8" s="114"/>
    </row>
    <row r="9" spans="1:26" s="1" customFormat="1" ht="24.75" customHeight="1">
      <c r="A9" s="50" t="s">
        <v>227</v>
      </c>
      <c r="B9" s="113">
        <f aca="true" t="shared" si="0" ref="B9:K9">SUM(B15:B29)</f>
        <v>393</v>
      </c>
      <c r="C9" s="113">
        <f t="shared" si="0"/>
        <v>0</v>
      </c>
      <c r="D9" s="113">
        <f t="shared" si="0"/>
        <v>0</v>
      </c>
      <c r="E9" s="113">
        <f t="shared" si="0"/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v>433</v>
      </c>
      <c r="M9" s="113">
        <v>1</v>
      </c>
      <c r="N9" s="113">
        <v>332</v>
      </c>
      <c r="O9" s="113">
        <v>1</v>
      </c>
      <c r="P9" s="113">
        <v>3</v>
      </c>
      <c r="Q9" s="113">
        <v>16</v>
      </c>
      <c r="R9" s="113">
        <v>72</v>
      </c>
      <c r="S9" s="113">
        <v>88</v>
      </c>
      <c r="T9" s="113">
        <v>101</v>
      </c>
      <c r="U9" s="113">
        <v>51</v>
      </c>
      <c r="V9" s="113">
        <v>5</v>
      </c>
      <c r="W9" s="113">
        <v>95</v>
      </c>
      <c r="X9" s="113">
        <f>SUM(X15:X29)</f>
        <v>0</v>
      </c>
      <c r="Y9" s="114"/>
      <c r="Z9" s="114"/>
    </row>
    <row r="10" spans="1:26" s="1" customFormat="1" ht="24.75" customHeight="1">
      <c r="A10" s="50" t="s">
        <v>287</v>
      </c>
      <c r="B10" s="113">
        <v>394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394</v>
      </c>
      <c r="M10" s="113">
        <v>1</v>
      </c>
      <c r="N10" s="113">
        <v>308</v>
      </c>
      <c r="O10" s="113">
        <v>1</v>
      </c>
      <c r="P10" s="113">
        <v>3</v>
      </c>
      <c r="Q10" s="113">
        <v>15</v>
      </c>
      <c r="R10" s="113">
        <v>70</v>
      </c>
      <c r="S10" s="113">
        <v>86</v>
      </c>
      <c r="T10" s="113">
        <v>96</v>
      </c>
      <c r="U10" s="113">
        <v>37</v>
      </c>
      <c r="V10" s="113">
        <v>5</v>
      </c>
      <c r="W10" s="113">
        <v>80</v>
      </c>
      <c r="X10" s="113">
        <v>0</v>
      </c>
      <c r="Y10" s="114"/>
      <c r="Z10" s="114"/>
    </row>
    <row r="11" spans="1:26" s="1" customFormat="1" ht="24.75" customHeight="1">
      <c r="A11" s="50" t="s">
        <v>380</v>
      </c>
      <c r="B11" s="113">
        <v>394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394</v>
      </c>
      <c r="M11" s="113">
        <v>1</v>
      </c>
      <c r="N11" s="113">
        <v>308</v>
      </c>
      <c r="O11" s="113">
        <v>1</v>
      </c>
      <c r="P11" s="113">
        <v>3</v>
      </c>
      <c r="Q11" s="113">
        <v>15</v>
      </c>
      <c r="R11" s="113">
        <v>73</v>
      </c>
      <c r="S11" s="113">
        <v>95</v>
      </c>
      <c r="T11" s="113">
        <v>97</v>
      </c>
      <c r="U11" s="113">
        <v>24</v>
      </c>
      <c r="V11" s="113">
        <v>5</v>
      </c>
      <c r="W11" s="113">
        <v>80</v>
      </c>
      <c r="X11" s="113">
        <v>0</v>
      </c>
      <c r="Y11" s="114"/>
      <c r="Z11" s="114"/>
    </row>
    <row r="12" spans="1:26" s="1" customFormat="1" ht="24.75" customHeight="1">
      <c r="A12" s="50" t="s">
        <v>407</v>
      </c>
      <c r="B12" s="113">
        <v>395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395</v>
      </c>
      <c r="M12" s="113">
        <v>1</v>
      </c>
      <c r="N12" s="113">
        <v>309</v>
      </c>
      <c r="O12" s="113">
        <v>1</v>
      </c>
      <c r="P12" s="113">
        <v>3</v>
      </c>
      <c r="Q12" s="113">
        <v>15</v>
      </c>
      <c r="R12" s="113">
        <v>74</v>
      </c>
      <c r="S12" s="113">
        <v>95</v>
      </c>
      <c r="T12" s="113">
        <v>97</v>
      </c>
      <c r="U12" s="113">
        <v>24</v>
      </c>
      <c r="V12" s="113">
        <v>5</v>
      </c>
      <c r="W12" s="113">
        <v>80</v>
      </c>
      <c r="X12" s="113" t="s">
        <v>408</v>
      </c>
      <c r="Y12" s="114"/>
      <c r="Z12" s="114"/>
    </row>
    <row r="13" spans="1:26" s="1" customFormat="1" ht="24.75" customHeight="1">
      <c r="A13" s="50" t="s">
        <v>473</v>
      </c>
      <c r="B13" s="113">
        <f>SUM(B15:B29)</f>
        <v>393</v>
      </c>
      <c r="C13" s="113">
        <f aca="true" t="shared" si="1" ref="C13:X13">SUM(C15:C29)</f>
        <v>0</v>
      </c>
      <c r="D13" s="113">
        <f t="shared" si="1"/>
        <v>0</v>
      </c>
      <c r="E13" s="113">
        <f t="shared" si="1"/>
        <v>0</v>
      </c>
      <c r="F13" s="113">
        <f t="shared" si="1"/>
        <v>0</v>
      </c>
      <c r="G13" s="113">
        <f t="shared" si="1"/>
        <v>0</v>
      </c>
      <c r="H13" s="113">
        <f t="shared" si="1"/>
        <v>0</v>
      </c>
      <c r="I13" s="113">
        <f t="shared" si="1"/>
        <v>0</v>
      </c>
      <c r="J13" s="113">
        <f t="shared" si="1"/>
        <v>0</v>
      </c>
      <c r="K13" s="113">
        <f t="shared" si="1"/>
        <v>0</v>
      </c>
      <c r="L13" s="113">
        <f t="shared" si="1"/>
        <v>393</v>
      </c>
      <c r="M13" s="113">
        <f t="shared" si="1"/>
        <v>1</v>
      </c>
      <c r="N13" s="113">
        <f t="shared" si="1"/>
        <v>314</v>
      </c>
      <c r="O13" s="113">
        <f t="shared" si="1"/>
        <v>1</v>
      </c>
      <c r="P13" s="113">
        <f t="shared" si="1"/>
        <v>3</v>
      </c>
      <c r="Q13" s="113">
        <f t="shared" si="1"/>
        <v>15</v>
      </c>
      <c r="R13" s="113">
        <f t="shared" si="1"/>
        <v>76</v>
      </c>
      <c r="S13" s="113">
        <f t="shared" si="1"/>
        <v>93</v>
      </c>
      <c r="T13" s="113">
        <f t="shared" si="1"/>
        <v>98</v>
      </c>
      <c r="U13" s="113">
        <f t="shared" si="1"/>
        <v>28</v>
      </c>
      <c r="V13" s="113">
        <f t="shared" si="1"/>
        <v>5</v>
      </c>
      <c r="W13" s="113">
        <f t="shared" si="1"/>
        <v>73</v>
      </c>
      <c r="X13" s="113">
        <f t="shared" si="1"/>
        <v>0</v>
      </c>
      <c r="Y13" s="114"/>
      <c r="Z13" s="114"/>
    </row>
    <row r="14" spans="1:26" s="1" customFormat="1" ht="10.5" customHeight="1">
      <c r="A14" s="50"/>
      <c r="B14" s="113"/>
      <c r="C14" s="113"/>
      <c r="D14" s="113"/>
      <c r="E14" s="113"/>
      <c r="F14" s="113"/>
      <c r="G14" s="113"/>
      <c r="H14" s="113"/>
      <c r="I14" s="113"/>
      <c r="J14" s="113"/>
      <c r="K14" s="115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4"/>
      <c r="Z14" s="114"/>
    </row>
    <row r="15" spans="1:30" s="1" customFormat="1" ht="24.75" customHeight="1">
      <c r="A15" s="50" t="s">
        <v>386</v>
      </c>
      <c r="B15" s="187">
        <v>22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87">
        <v>22</v>
      </c>
      <c r="M15" s="187"/>
      <c r="N15" s="187">
        <v>21</v>
      </c>
      <c r="O15" s="187"/>
      <c r="P15" s="187"/>
      <c r="Q15" s="187">
        <v>1</v>
      </c>
      <c r="R15" s="187">
        <v>6</v>
      </c>
      <c r="S15" s="187">
        <v>6</v>
      </c>
      <c r="T15" s="187">
        <v>8</v>
      </c>
      <c r="U15" s="187">
        <v>0</v>
      </c>
      <c r="V15" s="187"/>
      <c r="W15" s="187">
        <v>1</v>
      </c>
      <c r="X15" s="188"/>
      <c r="Y15" s="189"/>
      <c r="Z15" s="189"/>
      <c r="AA15" s="189"/>
      <c r="AB15" s="189"/>
      <c r="AC15" s="189"/>
      <c r="AD15" s="189"/>
    </row>
    <row r="16" spans="1:30" s="1" customFormat="1" ht="24.75" customHeight="1">
      <c r="A16" s="50" t="s">
        <v>387</v>
      </c>
      <c r="B16" s="187">
        <v>32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87">
        <v>32</v>
      </c>
      <c r="M16" s="187"/>
      <c r="N16" s="187">
        <v>32</v>
      </c>
      <c r="O16" s="187"/>
      <c r="P16" s="187">
        <v>1</v>
      </c>
      <c r="Q16" s="187">
        <v>1</v>
      </c>
      <c r="R16" s="187">
        <v>6</v>
      </c>
      <c r="S16" s="187">
        <v>5</v>
      </c>
      <c r="T16" s="187">
        <v>11</v>
      </c>
      <c r="U16" s="187">
        <v>8</v>
      </c>
      <c r="V16" s="187"/>
      <c r="W16" s="187">
        <v>0</v>
      </c>
      <c r="X16" s="188"/>
      <c r="Y16" s="189"/>
      <c r="Z16" s="189"/>
      <c r="AA16" s="189"/>
      <c r="AB16" s="189"/>
      <c r="AC16" s="189"/>
      <c r="AD16" s="189"/>
    </row>
    <row r="17" spans="1:30" s="1" customFormat="1" ht="24.75" customHeight="1">
      <c r="A17" s="50" t="s">
        <v>388</v>
      </c>
      <c r="B17" s="187">
        <v>19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87">
        <v>19</v>
      </c>
      <c r="M17" s="187"/>
      <c r="N17" s="187">
        <v>19</v>
      </c>
      <c r="O17" s="187"/>
      <c r="P17" s="187"/>
      <c r="Q17" s="187">
        <v>1</v>
      </c>
      <c r="R17" s="187">
        <v>5</v>
      </c>
      <c r="S17" s="187">
        <v>5</v>
      </c>
      <c r="T17" s="187">
        <v>6</v>
      </c>
      <c r="U17" s="187">
        <v>2</v>
      </c>
      <c r="V17" s="187"/>
      <c r="W17" s="187">
        <v>0</v>
      </c>
      <c r="X17" s="188"/>
      <c r="Y17" s="189"/>
      <c r="Z17" s="189"/>
      <c r="AA17" s="189"/>
      <c r="AB17" s="189"/>
      <c r="AC17" s="189"/>
      <c r="AD17" s="189"/>
    </row>
    <row r="18" spans="1:30" s="1" customFormat="1" ht="24.75" customHeight="1">
      <c r="A18" s="50" t="s">
        <v>412</v>
      </c>
      <c r="B18" s="187">
        <v>37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87">
        <v>37</v>
      </c>
      <c r="M18" s="187"/>
      <c r="N18" s="187">
        <v>20</v>
      </c>
      <c r="O18" s="187"/>
      <c r="P18" s="187"/>
      <c r="Q18" s="187">
        <v>1</v>
      </c>
      <c r="R18" s="187">
        <v>4</v>
      </c>
      <c r="S18" s="187">
        <v>6</v>
      </c>
      <c r="T18" s="187">
        <v>7</v>
      </c>
      <c r="U18" s="187">
        <v>2</v>
      </c>
      <c r="V18" s="187"/>
      <c r="W18" s="187">
        <v>17</v>
      </c>
      <c r="X18" s="188"/>
      <c r="Y18" s="189"/>
      <c r="Z18" s="189"/>
      <c r="AA18" s="189"/>
      <c r="AB18" s="189"/>
      <c r="AC18" s="189"/>
      <c r="AD18" s="189"/>
    </row>
    <row r="19" spans="1:30" s="1" customFormat="1" ht="24.75" customHeight="1">
      <c r="A19" s="50" t="s">
        <v>389</v>
      </c>
      <c r="B19" s="187">
        <v>18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87">
        <v>18</v>
      </c>
      <c r="M19" s="187"/>
      <c r="N19" s="187">
        <v>13</v>
      </c>
      <c r="O19" s="187"/>
      <c r="P19" s="187"/>
      <c r="Q19" s="187">
        <v>1</v>
      </c>
      <c r="R19" s="187">
        <v>3</v>
      </c>
      <c r="S19" s="187">
        <v>2</v>
      </c>
      <c r="T19" s="187">
        <v>7</v>
      </c>
      <c r="U19" s="187">
        <v>0</v>
      </c>
      <c r="V19" s="187">
        <v>4</v>
      </c>
      <c r="W19" s="187">
        <v>1</v>
      </c>
      <c r="X19" s="188"/>
      <c r="Y19" s="189"/>
      <c r="Z19" s="189"/>
      <c r="AA19" s="189"/>
      <c r="AB19" s="189"/>
      <c r="AC19" s="189"/>
      <c r="AD19" s="189"/>
    </row>
    <row r="20" spans="1:30" s="1" customFormat="1" ht="24.75" customHeight="1">
      <c r="A20" s="50" t="s">
        <v>390</v>
      </c>
      <c r="B20" s="187">
        <v>23</v>
      </c>
      <c r="C20" s="113">
        <f aca="true" t="shared" si="2" ref="C20:K20">SUM(C26:C40)</f>
        <v>0</v>
      </c>
      <c r="D20" s="113">
        <f t="shared" si="2"/>
        <v>0</v>
      </c>
      <c r="E20" s="113">
        <f t="shared" si="2"/>
        <v>0</v>
      </c>
      <c r="F20" s="113">
        <f t="shared" si="2"/>
        <v>0</v>
      </c>
      <c r="G20" s="113">
        <f t="shared" si="2"/>
        <v>0</v>
      </c>
      <c r="H20" s="113">
        <f t="shared" si="2"/>
        <v>0</v>
      </c>
      <c r="I20" s="113">
        <f t="shared" si="2"/>
        <v>0</v>
      </c>
      <c r="J20" s="113">
        <f t="shared" si="2"/>
        <v>0</v>
      </c>
      <c r="K20" s="113">
        <f t="shared" si="2"/>
        <v>0</v>
      </c>
      <c r="L20" s="187">
        <v>23</v>
      </c>
      <c r="M20" s="187"/>
      <c r="N20" s="187">
        <v>18</v>
      </c>
      <c r="O20" s="187"/>
      <c r="P20" s="187">
        <v>1</v>
      </c>
      <c r="Q20" s="187">
        <v>1</v>
      </c>
      <c r="R20" s="187">
        <v>5</v>
      </c>
      <c r="S20" s="187">
        <v>6</v>
      </c>
      <c r="T20" s="187">
        <v>5</v>
      </c>
      <c r="U20" s="187">
        <v>0</v>
      </c>
      <c r="V20" s="187"/>
      <c r="W20" s="187">
        <v>5</v>
      </c>
      <c r="X20" s="188"/>
      <c r="Y20" s="189"/>
      <c r="Z20" s="189"/>
      <c r="AA20" s="189"/>
      <c r="AB20" s="189"/>
      <c r="AC20" s="189"/>
      <c r="AD20" s="189"/>
    </row>
    <row r="21" spans="1:30" s="1" customFormat="1" ht="24.75" customHeight="1">
      <c r="A21" s="50" t="s">
        <v>391</v>
      </c>
      <c r="B21" s="187">
        <v>18</v>
      </c>
      <c r="C21" s="113">
        <v>0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87">
        <v>18</v>
      </c>
      <c r="M21" s="187"/>
      <c r="N21" s="187">
        <v>16</v>
      </c>
      <c r="O21" s="187"/>
      <c r="P21" s="187"/>
      <c r="Q21" s="187">
        <v>1</v>
      </c>
      <c r="R21" s="187">
        <v>4</v>
      </c>
      <c r="S21" s="187">
        <v>7</v>
      </c>
      <c r="T21" s="187">
        <v>3</v>
      </c>
      <c r="U21" s="187">
        <v>1</v>
      </c>
      <c r="V21" s="187"/>
      <c r="W21" s="187">
        <v>2</v>
      </c>
      <c r="X21" s="188"/>
      <c r="Y21" s="189"/>
      <c r="Z21" s="189"/>
      <c r="AA21" s="189"/>
      <c r="AB21" s="189"/>
      <c r="AC21" s="189"/>
      <c r="AD21" s="189"/>
    </row>
    <row r="22" spans="1:30" s="1" customFormat="1" ht="24.75" customHeight="1">
      <c r="A22" s="50" t="s">
        <v>392</v>
      </c>
      <c r="B22" s="187">
        <v>27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87">
        <v>27</v>
      </c>
      <c r="M22" s="187"/>
      <c r="N22" s="187">
        <v>20</v>
      </c>
      <c r="O22" s="187"/>
      <c r="P22" s="187"/>
      <c r="Q22" s="187">
        <v>1</v>
      </c>
      <c r="R22" s="187">
        <v>5</v>
      </c>
      <c r="S22" s="187">
        <v>6</v>
      </c>
      <c r="T22" s="187">
        <v>8</v>
      </c>
      <c r="U22" s="187">
        <v>0</v>
      </c>
      <c r="V22" s="187"/>
      <c r="W22" s="187">
        <v>7</v>
      </c>
      <c r="X22" s="188"/>
      <c r="Y22" s="189"/>
      <c r="Z22" s="189"/>
      <c r="AA22" s="189"/>
      <c r="AB22" s="189"/>
      <c r="AC22" s="189"/>
      <c r="AD22" s="189"/>
    </row>
    <row r="23" spans="1:30" s="1" customFormat="1" ht="24.75" customHeight="1">
      <c r="A23" s="50" t="s">
        <v>393</v>
      </c>
      <c r="B23" s="187">
        <v>38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87">
        <v>38</v>
      </c>
      <c r="M23" s="187"/>
      <c r="N23" s="187">
        <v>21</v>
      </c>
      <c r="O23" s="187"/>
      <c r="P23" s="187"/>
      <c r="Q23" s="187">
        <v>1</v>
      </c>
      <c r="R23" s="187">
        <v>6</v>
      </c>
      <c r="S23" s="187">
        <v>4</v>
      </c>
      <c r="T23" s="187">
        <v>8</v>
      </c>
      <c r="U23" s="187">
        <v>2</v>
      </c>
      <c r="V23" s="187"/>
      <c r="W23" s="187">
        <v>17</v>
      </c>
      <c r="X23" s="188"/>
      <c r="Y23" s="189"/>
      <c r="Z23" s="189"/>
      <c r="AA23" s="189"/>
      <c r="AB23" s="189"/>
      <c r="AC23" s="189"/>
      <c r="AD23" s="189"/>
    </row>
    <row r="24" spans="1:30" s="1" customFormat="1" ht="24.75" customHeight="1">
      <c r="A24" s="50" t="s">
        <v>394</v>
      </c>
      <c r="B24" s="187">
        <v>19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87">
        <v>19</v>
      </c>
      <c r="M24" s="187"/>
      <c r="N24" s="187">
        <v>18</v>
      </c>
      <c r="O24" s="187"/>
      <c r="P24" s="187"/>
      <c r="Q24" s="187">
        <v>1</v>
      </c>
      <c r="R24" s="187">
        <v>4</v>
      </c>
      <c r="S24" s="187">
        <v>6</v>
      </c>
      <c r="T24" s="187">
        <v>6</v>
      </c>
      <c r="U24" s="187">
        <v>1</v>
      </c>
      <c r="V24" s="187"/>
      <c r="W24" s="187">
        <v>1</v>
      </c>
      <c r="X24" s="188"/>
      <c r="Y24" s="189"/>
      <c r="Z24" s="189"/>
      <c r="AA24" s="189"/>
      <c r="AB24" s="189"/>
      <c r="AC24" s="189"/>
      <c r="AD24" s="189"/>
    </row>
    <row r="25" spans="1:30" s="1" customFormat="1" ht="24.75" customHeight="1">
      <c r="A25" s="50" t="s">
        <v>395</v>
      </c>
      <c r="B25" s="187">
        <v>41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87">
        <v>41</v>
      </c>
      <c r="M25" s="187">
        <v>1</v>
      </c>
      <c r="N25" s="187">
        <v>27</v>
      </c>
      <c r="O25" s="187">
        <v>1</v>
      </c>
      <c r="P25" s="187">
        <v>1</v>
      </c>
      <c r="Q25" s="187">
        <v>1</v>
      </c>
      <c r="R25" s="187">
        <v>8</v>
      </c>
      <c r="S25" s="187">
        <v>11</v>
      </c>
      <c r="T25" s="187">
        <v>4</v>
      </c>
      <c r="U25" s="187">
        <v>1</v>
      </c>
      <c r="V25" s="187">
        <v>1</v>
      </c>
      <c r="W25" s="187">
        <v>12</v>
      </c>
      <c r="X25" s="188"/>
      <c r="Y25" s="189"/>
      <c r="Z25" s="189"/>
      <c r="AA25" s="189"/>
      <c r="AB25" s="189"/>
      <c r="AC25" s="189"/>
      <c r="AD25" s="189"/>
    </row>
    <row r="26" spans="1:30" s="1" customFormat="1" ht="24.75" customHeight="1">
      <c r="A26" s="50" t="s">
        <v>413</v>
      </c>
      <c r="B26" s="187">
        <v>17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87">
        <v>17</v>
      </c>
      <c r="M26" s="187"/>
      <c r="N26" s="187">
        <v>14</v>
      </c>
      <c r="O26" s="187"/>
      <c r="P26" s="187"/>
      <c r="Q26" s="187">
        <v>1</v>
      </c>
      <c r="R26" s="187">
        <v>5</v>
      </c>
      <c r="S26" s="187">
        <v>3</v>
      </c>
      <c r="T26" s="187">
        <v>4</v>
      </c>
      <c r="U26" s="187">
        <v>1</v>
      </c>
      <c r="V26" s="187"/>
      <c r="W26" s="187">
        <v>3</v>
      </c>
      <c r="X26" s="188"/>
      <c r="Y26" s="189"/>
      <c r="Z26" s="189"/>
      <c r="AA26" s="189"/>
      <c r="AB26" s="189"/>
      <c r="AC26" s="189"/>
      <c r="AD26" s="189"/>
    </row>
    <row r="27" spans="1:30" s="1" customFormat="1" ht="24.75" customHeight="1">
      <c r="A27" s="50" t="s">
        <v>396</v>
      </c>
      <c r="B27" s="187">
        <v>29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87">
        <v>29</v>
      </c>
      <c r="M27" s="187"/>
      <c r="N27" s="187">
        <v>24</v>
      </c>
      <c r="O27" s="187"/>
      <c r="P27" s="187"/>
      <c r="Q27" s="187">
        <v>1</v>
      </c>
      <c r="R27" s="187">
        <v>5</v>
      </c>
      <c r="S27" s="187">
        <v>9</v>
      </c>
      <c r="T27" s="187">
        <v>7</v>
      </c>
      <c r="U27" s="187">
        <v>2</v>
      </c>
      <c r="V27" s="187"/>
      <c r="W27" s="187">
        <v>5</v>
      </c>
      <c r="X27" s="188"/>
      <c r="Y27" s="189"/>
      <c r="Z27" s="189"/>
      <c r="AA27" s="189"/>
      <c r="AB27" s="189"/>
      <c r="AC27" s="189"/>
      <c r="AD27" s="189"/>
    </row>
    <row r="28" spans="1:30" s="1" customFormat="1" ht="24.75" customHeight="1">
      <c r="A28" s="116" t="s">
        <v>397</v>
      </c>
      <c r="B28" s="187">
        <v>13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87">
        <v>13</v>
      </c>
      <c r="M28" s="187"/>
      <c r="N28" s="187">
        <v>12</v>
      </c>
      <c r="O28" s="187"/>
      <c r="P28" s="187"/>
      <c r="Q28" s="187">
        <v>1</v>
      </c>
      <c r="R28" s="187">
        <v>3</v>
      </c>
      <c r="S28" s="187">
        <v>5</v>
      </c>
      <c r="T28" s="187">
        <v>3</v>
      </c>
      <c r="U28" s="187">
        <v>0</v>
      </c>
      <c r="V28" s="187"/>
      <c r="W28" s="187">
        <v>1</v>
      </c>
      <c r="X28" s="188"/>
      <c r="Y28" s="189"/>
      <c r="Z28" s="189"/>
      <c r="AA28" s="189"/>
      <c r="AB28" s="189"/>
      <c r="AC28" s="189"/>
      <c r="AD28" s="189"/>
    </row>
    <row r="29" spans="1:30" s="1" customFormat="1" ht="24.75" customHeight="1">
      <c r="A29" s="218" t="s">
        <v>398</v>
      </c>
      <c r="B29" s="219">
        <v>40</v>
      </c>
      <c r="C29" s="220">
        <f aca="true" t="shared" si="3" ref="C29:K29">SUM(C35:C49)</f>
        <v>0</v>
      </c>
      <c r="D29" s="220">
        <f t="shared" si="3"/>
        <v>0</v>
      </c>
      <c r="E29" s="220">
        <f t="shared" si="3"/>
        <v>0</v>
      </c>
      <c r="F29" s="220">
        <f t="shared" si="3"/>
        <v>0</v>
      </c>
      <c r="G29" s="220">
        <f t="shared" si="3"/>
        <v>0</v>
      </c>
      <c r="H29" s="220">
        <f t="shared" si="3"/>
        <v>0</v>
      </c>
      <c r="I29" s="220">
        <f t="shared" si="3"/>
        <v>0</v>
      </c>
      <c r="J29" s="220">
        <f t="shared" si="3"/>
        <v>0</v>
      </c>
      <c r="K29" s="220">
        <f t="shared" si="3"/>
        <v>0</v>
      </c>
      <c r="L29" s="219">
        <v>40</v>
      </c>
      <c r="M29" s="219"/>
      <c r="N29" s="219">
        <v>39</v>
      </c>
      <c r="O29" s="219"/>
      <c r="P29" s="219"/>
      <c r="Q29" s="219">
        <v>1</v>
      </c>
      <c r="R29" s="219">
        <v>7</v>
      </c>
      <c r="S29" s="219">
        <v>12</v>
      </c>
      <c r="T29" s="219">
        <v>11</v>
      </c>
      <c r="U29" s="219">
        <v>8</v>
      </c>
      <c r="V29" s="219"/>
      <c r="W29" s="219">
        <v>1</v>
      </c>
      <c r="X29" s="219"/>
      <c r="Y29" s="189"/>
      <c r="Z29" s="189"/>
      <c r="AA29" s="189"/>
      <c r="AB29" s="189"/>
      <c r="AC29" s="189"/>
      <c r="AD29" s="189"/>
    </row>
    <row r="30" spans="1:24" s="87" customFormat="1" ht="16.5" customHeight="1">
      <c r="A30" s="259" t="s">
        <v>377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</row>
    <row r="31" s="88" customFormat="1" ht="12"/>
    <row r="32" s="88" customFormat="1" ht="12"/>
    <row r="33" s="88" customFormat="1" ht="12"/>
    <row r="34" s="88" customFormat="1" ht="12"/>
    <row r="35" s="88" customFormat="1" ht="12"/>
    <row r="36" s="88" customFormat="1" ht="12"/>
    <row r="37" s="88" customFormat="1" ht="12"/>
    <row r="38" s="88" customFormat="1" ht="12"/>
    <row r="39" s="88" customFormat="1" ht="12"/>
    <row r="40" s="88" customFormat="1" ht="12"/>
    <row r="41" s="88" customFormat="1" ht="12"/>
    <row r="42" s="88" customFormat="1" ht="12"/>
    <row r="43" s="88" customFormat="1" ht="12"/>
    <row r="44" s="88" customFormat="1" ht="12"/>
    <row r="45" s="88" customFormat="1" ht="12"/>
  </sheetData>
  <sheetProtection/>
  <mergeCells count="14">
    <mergeCell ref="M6:M7"/>
    <mergeCell ref="N6:U6"/>
    <mergeCell ref="V6:V7"/>
    <mergeCell ref="W6:W7"/>
    <mergeCell ref="X6:X7"/>
    <mergeCell ref="A30:X30"/>
    <mergeCell ref="A2:X2"/>
    <mergeCell ref="A5:A7"/>
    <mergeCell ref="B5:B7"/>
    <mergeCell ref="C5:K5"/>
    <mergeCell ref="L5:X5"/>
    <mergeCell ref="C6:C7"/>
    <mergeCell ref="D6:K6"/>
    <mergeCell ref="L6:L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5"/>
  <sheetViews>
    <sheetView zoomScalePageLayoutView="0" workbookViewId="0" topLeftCell="A1">
      <selection activeCell="A2" sqref="A2:U2"/>
    </sheetView>
  </sheetViews>
  <sheetFormatPr defaultColWidth="8.88671875" defaultRowHeight="13.5"/>
  <cols>
    <col min="1" max="1" width="13.99609375" style="0" customWidth="1"/>
    <col min="2" max="2" width="6.4453125" style="0" bestFit="1" customWidth="1"/>
    <col min="3" max="3" width="5.21484375" style="0" customWidth="1"/>
    <col min="4" max="4" width="5.99609375" style="0" customWidth="1"/>
    <col min="5" max="10" width="4.4453125" style="0" bestFit="1" customWidth="1"/>
    <col min="11" max="11" width="4.4453125" style="0" customWidth="1"/>
    <col min="12" max="12" width="4.6640625" style="0" customWidth="1"/>
    <col min="13" max="15" width="4.5546875" style="0" bestFit="1" customWidth="1"/>
    <col min="16" max="17" width="5.5546875" style="0" bestFit="1" customWidth="1"/>
    <col min="18" max="18" width="4.5546875" style="0" bestFit="1" customWidth="1"/>
    <col min="19" max="21" width="5.99609375" style="0" bestFit="1" customWidth="1"/>
  </cols>
  <sheetData>
    <row r="2" spans="1:21" s="89" customFormat="1" ht="27" customHeight="1">
      <c r="A2" s="276" t="s">
        <v>481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1" s="89" customFormat="1" ht="21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s="35" customFormat="1" ht="20.25" customHeight="1">
      <c r="A4" s="277" t="s">
        <v>98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</row>
    <row r="5" spans="1:21" s="35" customFormat="1" ht="24.75" customHeight="1">
      <c r="A5" s="261" t="s">
        <v>93</v>
      </c>
      <c r="B5" s="263" t="s">
        <v>99</v>
      </c>
      <c r="C5" s="258" t="s">
        <v>100</v>
      </c>
      <c r="D5" s="265"/>
      <c r="E5" s="265"/>
      <c r="F5" s="265"/>
      <c r="G5" s="265"/>
      <c r="H5" s="265"/>
      <c r="I5" s="265"/>
      <c r="J5" s="265"/>
      <c r="K5" s="258" t="s">
        <v>96</v>
      </c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1:21" s="35" customFormat="1" ht="24.75" customHeight="1">
      <c r="A6" s="261"/>
      <c r="B6" s="263"/>
      <c r="C6" s="266" t="s">
        <v>7</v>
      </c>
      <c r="D6" s="271" t="s">
        <v>101</v>
      </c>
      <c r="E6" s="272"/>
      <c r="F6" s="272"/>
      <c r="G6" s="272"/>
      <c r="H6" s="272"/>
      <c r="I6" s="272"/>
      <c r="J6" s="272"/>
      <c r="K6" s="266" t="s">
        <v>7</v>
      </c>
      <c r="L6" s="271" t="s">
        <v>102</v>
      </c>
      <c r="M6" s="272"/>
      <c r="N6" s="272"/>
      <c r="O6" s="272"/>
      <c r="P6" s="272"/>
      <c r="Q6" s="272"/>
      <c r="R6" s="273"/>
      <c r="S6" s="266" t="s">
        <v>22</v>
      </c>
      <c r="T6" s="266" t="s">
        <v>10</v>
      </c>
      <c r="U6" s="257" t="s">
        <v>11</v>
      </c>
    </row>
    <row r="7" spans="1:21" s="35" customFormat="1" ht="24.75" customHeight="1">
      <c r="A7" s="262"/>
      <c r="B7" s="264"/>
      <c r="C7" s="264"/>
      <c r="D7" s="48" t="s">
        <v>7</v>
      </c>
      <c r="E7" s="111" t="s">
        <v>15</v>
      </c>
      <c r="F7" s="111" t="s">
        <v>16</v>
      </c>
      <c r="G7" s="111" t="s">
        <v>17</v>
      </c>
      <c r="H7" s="111" t="s">
        <v>18</v>
      </c>
      <c r="I7" s="111" t="s">
        <v>19</v>
      </c>
      <c r="J7" s="110" t="s">
        <v>20</v>
      </c>
      <c r="K7" s="264"/>
      <c r="L7" s="48" t="s">
        <v>7</v>
      </c>
      <c r="M7" s="48" t="s">
        <v>15</v>
      </c>
      <c r="N7" s="48" t="s">
        <v>16</v>
      </c>
      <c r="O7" s="48" t="s">
        <v>17</v>
      </c>
      <c r="P7" s="48" t="s">
        <v>18</v>
      </c>
      <c r="Q7" s="48" t="s">
        <v>19</v>
      </c>
      <c r="R7" s="48" t="s">
        <v>20</v>
      </c>
      <c r="S7" s="264"/>
      <c r="T7" s="264"/>
      <c r="U7" s="258"/>
    </row>
    <row r="8" spans="1:21" s="194" customFormat="1" ht="27" customHeight="1">
      <c r="A8" s="190" t="s">
        <v>313</v>
      </c>
      <c r="B8" s="191">
        <v>58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92">
        <f>SUM(K11:K12)</f>
        <v>42</v>
      </c>
      <c r="L8" s="192">
        <v>45</v>
      </c>
      <c r="M8" s="192">
        <f aca="true" t="shared" si="0" ref="M8:T8">SUM(M11:M12)</f>
        <v>1</v>
      </c>
      <c r="N8" s="192">
        <f t="shared" si="0"/>
        <v>3</v>
      </c>
      <c r="O8" s="192">
        <f t="shared" si="0"/>
        <v>4</v>
      </c>
      <c r="P8" s="192">
        <f t="shared" si="0"/>
        <v>11</v>
      </c>
      <c r="Q8" s="192">
        <f t="shared" si="0"/>
        <v>13</v>
      </c>
      <c r="R8" s="192">
        <f t="shared" si="0"/>
        <v>4</v>
      </c>
      <c r="S8" s="192">
        <f t="shared" si="0"/>
        <v>0</v>
      </c>
      <c r="T8" s="192">
        <f t="shared" si="0"/>
        <v>6</v>
      </c>
      <c r="U8" s="193">
        <v>0</v>
      </c>
    </row>
    <row r="9" spans="1:21" s="194" customFormat="1" ht="27" customHeight="1">
      <c r="A9" s="190" t="s">
        <v>407</v>
      </c>
      <c r="B9" s="191">
        <v>57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92">
        <v>0</v>
      </c>
      <c r="L9" s="192">
        <v>47</v>
      </c>
      <c r="M9" s="192">
        <v>1</v>
      </c>
      <c r="N9" s="192">
        <v>6</v>
      </c>
      <c r="O9" s="192">
        <v>6</v>
      </c>
      <c r="P9" s="192">
        <v>13</v>
      </c>
      <c r="Q9" s="192">
        <v>16</v>
      </c>
      <c r="R9" s="192">
        <v>5</v>
      </c>
      <c r="S9" s="192">
        <v>0</v>
      </c>
      <c r="T9" s="192">
        <v>10</v>
      </c>
      <c r="U9" s="193">
        <v>0</v>
      </c>
    </row>
    <row r="10" spans="1:21" s="194" customFormat="1" ht="27" customHeight="1">
      <c r="A10" s="190" t="s">
        <v>472</v>
      </c>
      <c r="B10" s="191">
        <v>56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92">
        <v>56</v>
      </c>
      <c r="L10" s="192">
        <v>46</v>
      </c>
      <c r="M10" s="192">
        <v>1</v>
      </c>
      <c r="N10" s="192">
        <v>6</v>
      </c>
      <c r="O10" s="192">
        <v>6</v>
      </c>
      <c r="P10" s="192">
        <v>13</v>
      </c>
      <c r="Q10" s="192">
        <v>15</v>
      </c>
      <c r="R10" s="192">
        <v>5</v>
      </c>
      <c r="S10" s="192">
        <v>0</v>
      </c>
      <c r="T10" s="192">
        <v>10</v>
      </c>
      <c r="U10" s="193">
        <v>0</v>
      </c>
    </row>
    <row r="11" spans="1:21" s="194" customFormat="1" ht="13.5" customHeight="1">
      <c r="A11" s="195"/>
      <c r="B11" s="196"/>
      <c r="C11" s="197"/>
      <c r="D11" s="197"/>
      <c r="E11" s="197"/>
      <c r="F11" s="197"/>
      <c r="G11" s="197"/>
      <c r="H11" s="197"/>
      <c r="I11" s="197"/>
      <c r="J11" s="197"/>
      <c r="K11" s="196"/>
      <c r="L11" s="196"/>
      <c r="M11" s="196"/>
      <c r="N11" s="196"/>
      <c r="O11" s="196"/>
      <c r="P11" s="196"/>
      <c r="Q11" s="196"/>
      <c r="R11" s="196"/>
      <c r="S11" s="197"/>
      <c r="T11" s="196"/>
      <c r="U11" s="197"/>
    </row>
    <row r="12" spans="1:21" s="194" customFormat="1" ht="27" customHeight="1">
      <c r="A12" s="199" t="s">
        <v>414</v>
      </c>
      <c r="B12" s="198">
        <v>42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98">
        <v>42</v>
      </c>
      <c r="L12" s="207">
        <v>36</v>
      </c>
      <c r="M12" s="208">
        <v>1</v>
      </c>
      <c r="N12" s="208">
        <v>3</v>
      </c>
      <c r="O12" s="208">
        <v>4</v>
      </c>
      <c r="P12" s="208">
        <v>11</v>
      </c>
      <c r="Q12" s="208">
        <v>13</v>
      </c>
      <c r="R12" s="208">
        <v>4</v>
      </c>
      <c r="S12" s="193" t="s">
        <v>343</v>
      </c>
      <c r="T12" s="198">
        <v>6</v>
      </c>
      <c r="U12" s="193"/>
    </row>
    <row r="13" spans="1:21" s="194" customFormat="1" ht="27" customHeight="1">
      <c r="A13" s="221" t="s">
        <v>415</v>
      </c>
      <c r="B13" s="222">
        <v>14</v>
      </c>
      <c r="C13" s="219">
        <v>0</v>
      </c>
      <c r="D13" s="219">
        <v>0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23">
        <v>14</v>
      </c>
      <c r="L13" s="223">
        <v>10</v>
      </c>
      <c r="M13" s="224" t="s">
        <v>343</v>
      </c>
      <c r="N13" s="223">
        <v>3</v>
      </c>
      <c r="O13" s="223">
        <v>2</v>
      </c>
      <c r="P13" s="223">
        <v>2</v>
      </c>
      <c r="Q13" s="223">
        <v>2</v>
      </c>
      <c r="R13" s="223">
        <v>1</v>
      </c>
      <c r="S13" s="224" t="s">
        <v>343</v>
      </c>
      <c r="T13" s="223">
        <v>4</v>
      </c>
      <c r="U13" s="224"/>
    </row>
    <row r="14" spans="1:8" s="35" customFormat="1" ht="13.5">
      <c r="A14" s="274" t="s">
        <v>253</v>
      </c>
      <c r="B14" s="274"/>
      <c r="C14" s="274"/>
      <c r="D14" s="274"/>
      <c r="E14" s="274"/>
      <c r="F14" s="274"/>
      <c r="G14" s="274"/>
      <c r="H14" s="274"/>
    </row>
    <row r="15" spans="1:5" ht="15" customHeight="1">
      <c r="A15" s="275"/>
      <c r="B15" s="275"/>
      <c r="C15" s="275"/>
      <c r="D15" s="275"/>
      <c r="E15" s="275"/>
    </row>
  </sheetData>
  <sheetProtection/>
  <mergeCells count="15">
    <mergeCell ref="K5:U5"/>
    <mergeCell ref="C6:C7"/>
    <mergeCell ref="D6:J6"/>
    <mergeCell ref="K6:K7"/>
    <mergeCell ref="L6:R6"/>
    <mergeCell ref="S6:S7"/>
    <mergeCell ref="T6:T7"/>
    <mergeCell ref="U6:U7"/>
    <mergeCell ref="A14:H14"/>
    <mergeCell ref="A15:E15"/>
    <mergeCell ref="A2:U2"/>
    <mergeCell ref="A4:U4"/>
    <mergeCell ref="A5:A7"/>
    <mergeCell ref="B5:B7"/>
    <mergeCell ref="C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A2" sqref="A2:L2"/>
    </sheetView>
  </sheetViews>
  <sheetFormatPr defaultColWidth="8.88671875" defaultRowHeight="13.5"/>
  <cols>
    <col min="1" max="1" width="9.88671875" style="0" bestFit="1" customWidth="1"/>
    <col min="3" max="4" width="6.4453125" style="0" customWidth="1"/>
    <col min="5" max="9" width="5.99609375" style="0" bestFit="1" customWidth="1"/>
    <col min="10" max="10" width="7.5546875" style="0" customWidth="1"/>
  </cols>
  <sheetData>
    <row r="1" ht="16.5" customHeight="1"/>
    <row r="2" spans="1:12" s="121" customFormat="1" ht="20.25" customHeight="1">
      <c r="A2" s="276" t="s">
        <v>482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s="12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35" customFormat="1" ht="15.75" customHeight="1">
      <c r="A4" s="277" t="s">
        <v>98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s="38" customFormat="1" ht="24.75" customHeight="1">
      <c r="A5" s="278" t="s">
        <v>93</v>
      </c>
      <c r="B5" s="280" t="s">
        <v>103</v>
      </c>
      <c r="C5" s="282" t="s">
        <v>104</v>
      </c>
      <c r="D5" s="283"/>
      <c r="E5" s="283"/>
      <c r="F5" s="283"/>
      <c r="G5" s="283"/>
      <c r="H5" s="283"/>
      <c r="I5" s="284"/>
      <c r="J5" s="285" t="s">
        <v>147</v>
      </c>
      <c r="K5" s="280" t="s">
        <v>24</v>
      </c>
      <c r="L5" s="286" t="s">
        <v>92</v>
      </c>
    </row>
    <row r="6" spans="1:12" s="38" customFormat="1" ht="24.75" customHeight="1">
      <c r="A6" s="279"/>
      <c r="B6" s="281"/>
      <c r="C6" s="37" t="s">
        <v>7</v>
      </c>
      <c r="D6" s="37" t="s">
        <v>263</v>
      </c>
      <c r="E6" s="37" t="s">
        <v>105</v>
      </c>
      <c r="F6" s="37" t="s">
        <v>106</v>
      </c>
      <c r="G6" s="37" t="s">
        <v>107</v>
      </c>
      <c r="H6" s="39" t="s">
        <v>108</v>
      </c>
      <c r="I6" s="37" t="s">
        <v>109</v>
      </c>
      <c r="J6" s="281"/>
      <c r="K6" s="281"/>
      <c r="L6" s="287"/>
    </row>
    <row r="7" spans="1:12" s="38" customFormat="1" ht="4.5" customHeight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8" customFormat="1" ht="19.5" customHeight="1">
      <c r="A8" s="40" t="s">
        <v>228</v>
      </c>
      <c r="B8" s="51">
        <v>127</v>
      </c>
      <c r="C8" s="51">
        <v>127</v>
      </c>
      <c r="D8" s="51">
        <v>0</v>
      </c>
      <c r="E8" s="51">
        <v>13</v>
      </c>
      <c r="F8" s="51">
        <v>13</v>
      </c>
      <c r="G8" s="51">
        <v>39</v>
      </c>
      <c r="H8" s="51">
        <v>34</v>
      </c>
      <c r="I8" s="51">
        <v>28</v>
      </c>
      <c r="J8" s="51">
        <v>0</v>
      </c>
      <c r="K8" s="51">
        <v>0</v>
      </c>
      <c r="L8" s="51">
        <v>0</v>
      </c>
    </row>
    <row r="9" spans="1:12" s="38" customFormat="1" ht="19.5" customHeight="1">
      <c r="A9" s="40" t="s">
        <v>227</v>
      </c>
      <c r="B9" s="51">
        <v>123</v>
      </c>
      <c r="C9" s="51">
        <v>123</v>
      </c>
      <c r="D9" s="51">
        <v>0</v>
      </c>
      <c r="E9" s="51">
        <v>13</v>
      </c>
      <c r="F9" s="51">
        <v>20</v>
      </c>
      <c r="G9" s="51">
        <v>35</v>
      </c>
      <c r="H9" s="51">
        <v>30</v>
      </c>
      <c r="I9" s="51">
        <v>25</v>
      </c>
      <c r="J9" s="51">
        <f>SUM(J15:J27)</f>
        <v>0</v>
      </c>
      <c r="K9" s="51">
        <f>SUM(K15:K27)</f>
        <v>0</v>
      </c>
      <c r="L9" s="51">
        <f>SUM(L15:L27)</f>
        <v>0</v>
      </c>
    </row>
    <row r="10" spans="1:12" s="38" customFormat="1" ht="19.5" customHeight="1">
      <c r="A10" s="40" t="s">
        <v>254</v>
      </c>
      <c r="B10" s="51">
        <f>C10</f>
        <v>112</v>
      </c>
      <c r="C10" s="51">
        <f aca="true" t="shared" si="0" ref="C10:L10">SUM(C15:C27)</f>
        <v>112</v>
      </c>
      <c r="D10" s="51">
        <f t="shared" si="0"/>
        <v>0</v>
      </c>
      <c r="E10" s="51">
        <f t="shared" si="0"/>
        <v>13</v>
      </c>
      <c r="F10" s="51">
        <f t="shared" si="0"/>
        <v>20</v>
      </c>
      <c r="G10" s="51">
        <f t="shared" si="0"/>
        <v>34</v>
      </c>
      <c r="H10" s="51">
        <f t="shared" si="0"/>
        <v>28</v>
      </c>
      <c r="I10" s="51">
        <f t="shared" si="0"/>
        <v>17</v>
      </c>
      <c r="J10" s="51">
        <f t="shared" si="0"/>
        <v>0</v>
      </c>
      <c r="K10" s="51">
        <f t="shared" si="0"/>
        <v>0</v>
      </c>
      <c r="L10" s="51">
        <f t="shared" si="0"/>
        <v>0</v>
      </c>
    </row>
    <row r="11" spans="1:12" s="38" customFormat="1" ht="19.5" customHeight="1">
      <c r="A11" s="40" t="s">
        <v>313</v>
      </c>
      <c r="B11" s="51">
        <v>120</v>
      </c>
      <c r="C11" s="51">
        <v>120</v>
      </c>
      <c r="D11" s="51">
        <f>SUM(D15:D27)</f>
        <v>0</v>
      </c>
      <c r="E11" s="51">
        <v>13</v>
      </c>
      <c r="F11" s="51">
        <v>20</v>
      </c>
      <c r="G11" s="51">
        <v>34</v>
      </c>
      <c r="H11" s="51">
        <v>30</v>
      </c>
      <c r="I11" s="51">
        <v>23</v>
      </c>
      <c r="J11" s="51">
        <f>SUM(J15:J27)</f>
        <v>0</v>
      </c>
      <c r="K11" s="51">
        <f>SUM(K15:K27)</f>
        <v>0</v>
      </c>
      <c r="L11" s="51">
        <f>SUM(L15:L27)</f>
        <v>0</v>
      </c>
    </row>
    <row r="12" spans="1:12" s="38" customFormat="1" ht="19.5" customHeight="1">
      <c r="A12" s="40" t="s">
        <v>407</v>
      </c>
      <c r="B12" s="51">
        <v>120</v>
      </c>
      <c r="C12" s="51">
        <v>120</v>
      </c>
      <c r="D12" s="51">
        <v>0</v>
      </c>
      <c r="E12" s="51">
        <v>13</v>
      </c>
      <c r="F12" s="51">
        <v>20</v>
      </c>
      <c r="G12" s="51">
        <v>34</v>
      </c>
      <c r="H12" s="51">
        <v>30</v>
      </c>
      <c r="I12" s="51">
        <v>23</v>
      </c>
      <c r="J12" s="51">
        <v>0</v>
      </c>
      <c r="K12" s="51">
        <v>0</v>
      </c>
      <c r="L12" s="51">
        <v>0</v>
      </c>
    </row>
    <row r="13" spans="1:12" s="38" customFormat="1" ht="19.5" customHeight="1">
      <c r="A13" s="40" t="s">
        <v>474</v>
      </c>
      <c r="B13" s="51">
        <v>112</v>
      </c>
      <c r="C13" s="51">
        <v>112</v>
      </c>
      <c r="D13" s="51">
        <f>-E1313</f>
        <v>0</v>
      </c>
      <c r="E13" s="51">
        <v>13</v>
      </c>
      <c r="F13" s="51">
        <v>20</v>
      </c>
      <c r="G13" s="51">
        <v>34</v>
      </c>
      <c r="H13" s="51">
        <v>28</v>
      </c>
      <c r="I13" s="51">
        <v>17</v>
      </c>
      <c r="J13" s="51">
        <v>0</v>
      </c>
      <c r="K13" s="51">
        <v>0</v>
      </c>
      <c r="L13" s="51">
        <v>0</v>
      </c>
    </row>
    <row r="14" spans="1:12" s="38" customFormat="1" ht="12" customHeight="1">
      <c r="A14" s="40"/>
      <c r="B14" s="174"/>
      <c r="C14" s="174"/>
      <c r="D14" s="174"/>
      <c r="E14" s="174"/>
      <c r="F14" s="174"/>
      <c r="G14" s="174"/>
      <c r="H14" s="174"/>
      <c r="I14" s="174"/>
      <c r="J14" s="174"/>
      <c r="K14" s="51"/>
      <c r="L14" s="51"/>
    </row>
    <row r="15" spans="1:12" s="38" customFormat="1" ht="19.5" customHeight="1">
      <c r="A15" s="40" t="s">
        <v>110</v>
      </c>
      <c r="B15" s="51">
        <f>C15</f>
        <v>9</v>
      </c>
      <c r="C15" s="51">
        <f>SUM(D15:I15)</f>
        <v>9</v>
      </c>
      <c r="D15" s="51">
        <v>0</v>
      </c>
      <c r="E15" s="51">
        <v>1</v>
      </c>
      <c r="F15" s="51">
        <v>2</v>
      </c>
      <c r="G15" s="51">
        <v>2</v>
      </c>
      <c r="H15" s="51">
        <v>2</v>
      </c>
      <c r="I15" s="51">
        <v>2</v>
      </c>
      <c r="J15" s="52">
        <v>0</v>
      </c>
      <c r="K15" s="52">
        <v>0</v>
      </c>
      <c r="L15" s="52">
        <v>0</v>
      </c>
    </row>
    <row r="16" spans="1:12" s="38" customFormat="1" ht="19.5" customHeight="1">
      <c r="A16" s="40" t="s">
        <v>111</v>
      </c>
      <c r="B16" s="51">
        <f aca="true" t="shared" si="1" ref="B16:B26">C16</f>
        <v>8</v>
      </c>
      <c r="C16" s="51">
        <f>SUM(D16:I16)</f>
        <v>8</v>
      </c>
      <c r="D16" s="51">
        <v>0</v>
      </c>
      <c r="E16" s="51">
        <v>1</v>
      </c>
      <c r="F16" s="51">
        <v>1</v>
      </c>
      <c r="G16" s="51">
        <v>3</v>
      </c>
      <c r="H16" s="51">
        <v>2</v>
      </c>
      <c r="I16" s="51">
        <v>1</v>
      </c>
      <c r="J16" s="52">
        <v>0</v>
      </c>
      <c r="K16" s="52">
        <v>0</v>
      </c>
      <c r="L16" s="52">
        <v>0</v>
      </c>
    </row>
    <row r="17" spans="1:12" s="38" customFormat="1" ht="19.5" customHeight="1">
      <c r="A17" s="40" t="s">
        <v>112</v>
      </c>
      <c r="B17" s="51">
        <f t="shared" si="1"/>
        <v>9</v>
      </c>
      <c r="C17" s="51">
        <f aca="true" t="shared" si="2" ref="C17:C25">SUM(D17:I17)</f>
        <v>9</v>
      </c>
      <c r="D17" s="51">
        <v>0</v>
      </c>
      <c r="E17" s="51">
        <v>1</v>
      </c>
      <c r="F17" s="51">
        <v>2</v>
      </c>
      <c r="G17" s="51">
        <v>2</v>
      </c>
      <c r="H17" s="51">
        <v>3</v>
      </c>
      <c r="I17" s="51">
        <v>1</v>
      </c>
      <c r="J17" s="52">
        <v>0</v>
      </c>
      <c r="K17" s="52">
        <v>0</v>
      </c>
      <c r="L17" s="52">
        <v>0</v>
      </c>
    </row>
    <row r="18" spans="1:12" s="38" customFormat="1" ht="19.5" customHeight="1">
      <c r="A18" s="40" t="s">
        <v>113</v>
      </c>
      <c r="B18" s="51">
        <f t="shared" si="1"/>
        <v>9</v>
      </c>
      <c r="C18" s="51">
        <f t="shared" si="2"/>
        <v>9</v>
      </c>
      <c r="D18" s="51">
        <v>0</v>
      </c>
      <c r="E18" s="51">
        <v>1</v>
      </c>
      <c r="F18" s="51">
        <v>2</v>
      </c>
      <c r="G18" s="51">
        <v>2</v>
      </c>
      <c r="H18" s="51">
        <v>3</v>
      </c>
      <c r="I18" s="51">
        <v>1</v>
      </c>
      <c r="J18" s="52">
        <v>0</v>
      </c>
      <c r="K18" s="52">
        <v>0</v>
      </c>
      <c r="L18" s="52">
        <v>0</v>
      </c>
    </row>
    <row r="19" spans="1:12" s="38" customFormat="1" ht="19.5" customHeight="1">
      <c r="A19" s="40" t="s">
        <v>114</v>
      </c>
      <c r="B19" s="51">
        <f t="shared" si="1"/>
        <v>8</v>
      </c>
      <c r="C19" s="51">
        <f t="shared" si="2"/>
        <v>8</v>
      </c>
      <c r="D19" s="51">
        <v>0</v>
      </c>
      <c r="E19" s="51">
        <v>1</v>
      </c>
      <c r="F19" s="51">
        <v>1</v>
      </c>
      <c r="G19" s="51">
        <v>3</v>
      </c>
      <c r="H19" s="51">
        <v>2</v>
      </c>
      <c r="I19" s="51">
        <v>1</v>
      </c>
      <c r="J19" s="52">
        <v>0</v>
      </c>
      <c r="K19" s="52">
        <v>0</v>
      </c>
      <c r="L19" s="52">
        <v>0</v>
      </c>
    </row>
    <row r="20" spans="1:12" s="38" customFormat="1" ht="19.5" customHeight="1">
      <c r="A20" s="40" t="s">
        <v>115</v>
      </c>
      <c r="B20" s="51">
        <f t="shared" si="1"/>
        <v>9</v>
      </c>
      <c r="C20" s="51">
        <f t="shared" si="2"/>
        <v>9</v>
      </c>
      <c r="D20" s="51">
        <v>0</v>
      </c>
      <c r="E20" s="51">
        <v>1</v>
      </c>
      <c r="F20" s="51">
        <v>2</v>
      </c>
      <c r="G20" s="51">
        <v>3</v>
      </c>
      <c r="H20" s="51">
        <v>2</v>
      </c>
      <c r="I20" s="51">
        <v>1</v>
      </c>
      <c r="J20" s="52">
        <v>0</v>
      </c>
      <c r="K20" s="52">
        <v>0</v>
      </c>
      <c r="L20" s="52">
        <v>0</v>
      </c>
    </row>
    <row r="21" spans="1:12" s="38" customFormat="1" ht="19.5" customHeight="1">
      <c r="A21" s="40" t="s">
        <v>116</v>
      </c>
      <c r="B21" s="51">
        <f t="shared" si="1"/>
        <v>10</v>
      </c>
      <c r="C21" s="51">
        <f t="shared" si="2"/>
        <v>10</v>
      </c>
      <c r="D21" s="51">
        <v>0</v>
      </c>
      <c r="E21" s="51">
        <v>1</v>
      </c>
      <c r="F21" s="51">
        <v>2</v>
      </c>
      <c r="G21" s="51">
        <v>2</v>
      </c>
      <c r="H21" s="51">
        <v>2</v>
      </c>
      <c r="I21" s="51">
        <v>3</v>
      </c>
      <c r="J21" s="52">
        <v>0</v>
      </c>
      <c r="K21" s="52">
        <v>0</v>
      </c>
      <c r="L21" s="52">
        <v>0</v>
      </c>
    </row>
    <row r="22" spans="1:12" s="38" customFormat="1" ht="19.5" customHeight="1">
      <c r="A22" s="40" t="s">
        <v>117</v>
      </c>
      <c r="B22" s="51">
        <f t="shared" si="1"/>
        <v>9</v>
      </c>
      <c r="C22" s="51">
        <f t="shared" si="2"/>
        <v>9</v>
      </c>
      <c r="D22" s="51">
        <v>0</v>
      </c>
      <c r="E22" s="51">
        <v>1</v>
      </c>
      <c r="F22" s="51">
        <v>2</v>
      </c>
      <c r="G22" s="51">
        <v>2</v>
      </c>
      <c r="H22" s="51">
        <v>3</v>
      </c>
      <c r="I22" s="51">
        <v>1</v>
      </c>
      <c r="J22" s="52">
        <v>0</v>
      </c>
      <c r="K22" s="52">
        <v>0</v>
      </c>
      <c r="L22" s="52">
        <v>0</v>
      </c>
    </row>
    <row r="23" spans="1:12" s="38" customFormat="1" ht="19.5" customHeight="1">
      <c r="A23" s="40" t="s">
        <v>118</v>
      </c>
      <c r="B23" s="51">
        <f t="shared" si="1"/>
        <v>8</v>
      </c>
      <c r="C23" s="51">
        <f t="shared" si="2"/>
        <v>8</v>
      </c>
      <c r="D23" s="51">
        <v>0</v>
      </c>
      <c r="E23" s="51">
        <v>1</v>
      </c>
      <c r="F23" s="51">
        <v>1</v>
      </c>
      <c r="G23" s="51">
        <v>3</v>
      </c>
      <c r="H23" s="51">
        <v>2</v>
      </c>
      <c r="I23" s="51">
        <v>1</v>
      </c>
      <c r="J23" s="52">
        <v>0</v>
      </c>
      <c r="K23" s="52">
        <v>0</v>
      </c>
      <c r="L23" s="52">
        <v>0</v>
      </c>
    </row>
    <row r="24" spans="1:12" s="38" customFormat="1" ht="19.5" customHeight="1">
      <c r="A24" s="40" t="s">
        <v>119</v>
      </c>
      <c r="B24" s="51">
        <f t="shared" si="1"/>
        <v>8</v>
      </c>
      <c r="C24" s="51">
        <f t="shared" si="2"/>
        <v>8</v>
      </c>
      <c r="D24" s="51">
        <v>0</v>
      </c>
      <c r="E24" s="51">
        <v>1</v>
      </c>
      <c r="F24" s="51">
        <v>1</v>
      </c>
      <c r="G24" s="51">
        <v>3</v>
      </c>
      <c r="H24" s="51">
        <v>2</v>
      </c>
      <c r="I24" s="51">
        <v>1</v>
      </c>
      <c r="J24" s="52">
        <v>0</v>
      </c>
      <c r="K24" s="52">
        <v>0</v>
      </c>
      <c r="L24" s="52">
        <v>0</v>
      </c>
    </row>
    <row r="25" spans="1:12" s="38" customFormat="1" ht="19.5" customHeight="1">
      <c r="A25" s="40" t="s">
        <v>120</v>
      </c>
      <c r="B25" s="51">
        <f t="shared" si="1"/>
        <v>9</v>
      </c>
      <c r="C25" s="51">
        <f t="shared" si="2"/>
        <v>9</v>
      </c>
      <c r="D25" s="51">
        <v>0</v>
      </c>
      <c r="E25" s="51">
        <v>1</v>
      </c>
      <c r="F25" s="51">
        <v>2</v>
      </c>
      <c r="G25" s="51">
        <v>3</v>
      </c>
      <c r="H25" s="51">
        <v>1</v>
      </c>
      <c r="I25" s="51">
        <v>2</v>
      </c>
      <c r="J25" s="52">
        <v>0</v>
      </c>
      <c r="K25" s="52">
        <v>0</v>
      </c>
      <c r="L25" s="52">
        <v>0</v>
      </c>
    </row>
    <row r="26" spans="1:12" s="38" customFormat="1" ht="19.5" customHeight="1">
      <c r="A26" s="40" t="s">
        <v>121</v>
      </c>
      <c r="B26" s="51">
        <f t="shared" si="1"/>
        <v>8</v>
      </c>
      <c r="C26" s="51">
        <f>SUM(D26:I26)</f>
        <v>8</v>
      </c>
      <c r="D26" s="51">
        <v>0</v>
      </c>
      <c r="E26" s="51">
        <v>1</v>
      </c>
      <c r="F26" s="51">
        <v>1</v>
      </c>
      <c r="G26" s="51">
        <v>3</v>
      </c>
      <c r="H26" s="51">
        <v>2</v>
      </c>
      <c r="I26" s="51">
        <v>1</v>
      </c>
      <c r="J26" s="52">
        <v>0</v>
      </c>
      <c r="K26" s="52">
        <v>0</v>
      </c>
      <c r="L26" s="52">
        <v>0</v>
      </c>
    </row>
    <row r="27" spans="1:13" s="38" customFormat="1" ht="19.5" customHeight="1">
      <c r="A27" s="58" t="s">
        <v>122</v>
      </c>
      <c r="B27" s="145">
        <v>8</v>
      </c>
      <c r="C27" s="53">
        <v>8</v>
      </c>
      <c r="D27" s="53">
        <v>0</v>
      </c>
      <c r="E27" s="53">
        <v>1</v>
      </c>
      <c r="F27" s="53">
        <v>1</v>
      </c>
      <c r="G27" s="53">
        <v>3</v>
      </c>
      <c r="H27" s="53">
        <v>2</v>
      </c>
      <c r="I27" s="53">
        <v>1</v>
      </c>
      <c r="J27" s="53">
        <v>0</v>
      </c>
      <c r="K27" s="53">
        <v>0</v>
      </c>
      <c r="L27" s="53">
        <v>0</v>
      </c>
      <c r="M27" s="124"/>
    </row>
    <row r="28" spans="1:13" s="89" customFormat="1" ht="13.5">
      <c r="A28" s="274" t="s">
        <v>253</v>
      </c>
      <c r="B28" s="274"/>
      <c r="C28" s="274"/>
      <c r="D28" s="274"/>
      <c r="E28" s="274"/>
      <c r="F28" s="274"/>
      <c r="G28" s="274"/>
      <c r="H28" s="274"/>
      <c r="J28" s="126"/>
      <c r="K28" s="126"/>
      <c r="L28" s="126"/>
      <c r="M28" s="126"/>
    </row>
    <row r="29" s="35" customFormat="1" ht="13.5"/>
    <row r="30" s="35" customFormat="1" ht="13.5"/>
    <row r="45" ht="13.5">
      <c r="C45" t="s">
        <v>379</v>
      </c>
    </row>
  </sheetData>
  <sheetProtection/>
  <mergeCells count="9">
    <mergeCell ref="A28:H28"/>
    <mergeCell ref="A2:L2"/>
    <mergeCell ref="A4:L4"/>
    <mergeCell ref="A5:A6"/>
    <mergeCell ref="B5:B6"/>
    <mergeCell ref="C5:I5"/>
    <mergeCell ref="J5:J6"/>
    <mergeCell ref="K5:K6"/>
    <mergeCell ref="L5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6"/>
  <sheetViews>
    <sheetView zoomScalePageLayoutView="0" workbookViewId="0" topLeftCell="A1">
      <selection activeCell="C9" sqref="C9"/>
    </sheetView>
  </sheetViews>
  <sheetFormatPr defaultColWidth="8.88671875" defaultRowHeight="13.5"/>
  <cols>
    <col min="1" max="1" width="10.99609375" style="0" customWidth="1"/>
    <col min="3" max="3" width="6.4453125" style="0" customWidth="1"/>
    <col min="4" max="4" width="7.99609375" style="0" customWidth="1"/>
    <col min="5" max="8" width="5.99609375" style="0" bestFit="1" customWidth="1"/>
    <col min="9" max="9" width="6.99609375" style="0" customWidth="1"/>
    <col min="10" max="10" width="7.10546875" style="0" customWidth="1"/>
    <col min="11" max="11" width="6.5546875" style="0" customWidth="1"/>
    <col min="12" max="12" width="7.10546875" style="0" customWidth="1"/>
  </cols>
  <sheetData>
    <row r="1" ht="16.5" customHeight="1"/>
    <row r="2" spans="1:19" ht="18.75">
      <c r="A2" s="293" t="s">
        <v>483</v>
      </c>
      <c r="B2" s="293"/>
      <c r="C2" s="293"/>
      <c r="D2" s="293"/>
      <c r="E2" s="293"/>
      <c r="F2" s="293"/>
      <c r="G2" s="293"/>
      <c r="H2" s="293"/>
      <c r="I2" s="293"/>
      <c r="J2" s="9" t="s">
        <v>8</v>
      </c>
      <c r="K2" s="3"/>
      <c r="L2" s="3"/>
      <c r="M2" s="3"/>
      <c r="N2" s="3"/>
      <c r="O2" s="3"/>
      <c r="P2" s="3"/>
      <c r="Q2" s="3"/>
      <c r="R2" s="3"/>
      <c r="S2" s="3"/>
    </row>
    <row r="3" spans="1:19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3.5">
      <c r="A4" s="10" t="s">
        <v>82</v>
      </c>
      <c r="B4" s="10" t="s">
        <v>8</v>
      </c>
      <c r="C4" s="10"/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143</v>
      </c>
      <c r="M4" s="10" t="s">
        <v>8</v>
      </c>
      <c r="N4" s="10" t="s">
        <v>8</v>
      </c>
      <c r="O4" s="10" t="s">
        <v>8</v>
      </c>
      <c r="P4" s="10"/>
      <c r="Q4" s="10"/>
      <c r="R4" s="10"/>
      <c r="S4" s="7"/>
    </row>
    <row r="5" spans="1:19" ht="24.75" customHeight="1">
      <c r="A5" s="294" t="s">
        <v>124</v>
      </c>
      <c r="B5" s="295" t="s">
        <v>144</v>
      </c>
      <c r="C5" s="296" t="s">
        <v>145</v>
      </c>
      <c r="D5" s="297"/>
      <c r="E5" s="297"/>
      <c r="F5" s="297"/>
      <c r="G5" s="297"/>
      <c r="H5" s="297"/>
      <c r="I5" s="297"/>
      <c r="J5" s="297"/>
      <c r="K5" s="297"/>
      <c r="L5" s="294"/>
      <c r="M5" s="288" t="s">
        <v>146</v>
      </c>
      <c r="N5" s="288" t="s">
        <v>147</v>
      </c>
      <c r="O5" s="288" t="s">
        <v>148</v>
      </c>
      <c r="P5" s="289" t="s">
        <v>149</v>
      </c>
      <c r="Q5" s="290"/>
      <c r="R5" s="289" t="s">
        <v>150</v>
      </c>
      <c r="S5" s="291"/>
    </row>
    <row r="6" spans="1:19" ht="24.75" customHeight="1">
      <c r="A6" s="294"/>
      <c r="B6" s="295"/>
      <c r="C6" s="62" t="s">
        <v>330</v>
      </c>
      <c r="D6" s="63" t="s">
        <v>151</v>
      </c>
      <c r="E6" s="11" t="s">
        <v>331</v>
      </c>
      <c r="F6" s="11" t="s">
        <v>332</v>
      </c>
      <c r="G6" s="11" t="s">
        <v>333</v>
      </c>
      <c r="H6" s="11" t="s">
        <v>334</v>
      </c>
      <c r="I6" s="11" t="s">
        <v>335</v>
      </c>
      <c r="J6" s="11" t="s">
        <v>336</v>
      </c>
      <c r="K6" s="11" t="s">
        <v>337</v>
      </c>
      <c r="L6" s="11" t="s">
        <v>338</v>
      </c>
      <c r="M6" s="288"/>
      <c r="N6" s="288"/>
      <c r="O6" s="288"/>
      <c r="P6" s="12" t="s">
        <v>339</v>
      </c>
      <c r="Q6" s="12" t="s">
        <v>340</v>
      </c>
      <c r="R6" s="12" t="s">
        <v>339</v>
      </c>
      <c r="S6" s="13" t="s">
        <v>340</v>
      </c>
    </row>
    <row r="7" spans="1:19" ht="24.75" customHeight="1">
      <c r="A7" s="14" t="s">
        <v>228</v>
      </c>
      <c r="B7" s="20">
        <v>233</v>
      </c>
      <c r="C7" s="20">
        <v>232</v>
      </c>
      <c r="D7" s="175">
        <v>0</v>
      </c>
      <c r="E7" s="175">
        <v>0</v>
      </c>
      <c r="F7" s="19">
        <v>1</v>
      </c>
      <c r="G7" s="19">
        <v>3</v>
      </c>
      <c r="H7" s="19">
        <v>8</v>
      </c>
      <c r="I7" s="19">
        <v>13</v>
      </c>
      <c r="J7" s="19">
        <v>31</v>
      </c>
      <c r="K7" s="19">
        <v>66</v>
      </c>
      <c r="L7" s="19">
        <v>110</v>
      </c>
      <c r="M7" s="175">
        <v>1</v>
      </c>
      <c r="N7" s="174">
        <v>0</v>
      </c>
      <c r="O7" s="175">
        <v>0</v>
      </c>
      <c r="P7" s="175">
        <v>9</v>
      </c>
      <c r="Q7" s="181">
        <v>164</v>
      </c>
      <c r="R7" s="182">
        <v>1</v>
      </c>
      <c r="S7" s="181">
        <v>54</v>
      </c>
    </row>
    <row r="8" spans="1:19" ht="24.75" customHeight="1">
      <c r="A8" s="46" t="s">
        <v>341</v>
      </c>
      <c r="B8" s="20">
        <v>240</v>
      </c>
      <c r="C8" s="20">
        <v>239</v>
      </c>
      <c r="D8" s="20">
        <v>0</v>
      </c>
      <c r="E8" s="20">
        <v>0</v>
      </c>
      <c r="F8" s="20">
        <v>1</v>
      </c>
      <c r="G8" s="20">
        <v>3</v>
      </c>
      <c r="H8" s="20">
        <v>10</v>
      </c>
      <c r="I8" s="20">
        <v>11</v>
      </c>
      <c r="J8" s="20">
        <v>31</v>
      </c>
      <c r="K8" s="20">
        <v>66</v>
      </c>
      <c r="L8" s="20">
        <v>117</v>
      </c>
      <c r="M8" s="20">
        <v>1</v>
      </c>
      <c r="N8" s="20">
        <v>0</v>
      </c>
      <c r="O8" s="20">
        <v>0</v>
      </c>
      <c r="P8" s="20">
        <v>10</v>
      </c>
      <c r="Q8" s="20">
        <v>177</v>
      </c>
      <c r="R8" s="20">
        <v>3</v>
      </c>
      <c r="S8" s="20">
        <v>75</v>
      </c>
    </row>
    <row r="9" spans="1:19" ht="24.75" customHeight="1">
      <c r="A9" s="46" t="s">
        <v>342</v>
      </c>
      <c r="B9" s="20">
        <v>240</v>
      </c>
      <c r="C9" s="20">
        <v>239</v>
      </c>
      <c r="D9" s="20">
        <v>0</v>
      </c>
      <c r="E9" s="20">
        <v>0</v>
      </c>
      <c r="F9" s="20">
        <v>1</v>
      </c>
      <c r="G9" s="20">
        <v>3</v>
      </c>
      <c r="H9" s="20">
        <v>11</v>
      </c>
      <c r="I9" s="20">
        <v>12</v>
      </c>
      <c r="J9" s="20">
        <v>32</v>
      </c>
      <c r="K9" s="20">
        <v>66</v>
      </c>
      <c r="L9" s="20">
        <v>114</v>
      </c>
      <c r="M9" s="20">
        <v>1</v>
      </c>
      <c r="N9" s="20">
        <v>0</v>
      </c>
      <c r="O9" s="20">
        <v>0</v>
      </c>
      <c r="P9" s="20">
        <v>10</v>
      </c>
      <c r="Q9" s="20">
        <v>195</v>
      </c>
      <c r="R9" s="20">
        <v>3</v>
      </c>
      <c r="S9" s="20">
        <v>75</v>
      </c>
    </row>
    <row r="10" spans="1:19" ht="24.75" customHeight="1">
      <c r="A10" s="46" t="s">
        <v>313</v>
      </c>
      <c r="B10" s="20">
        <v>259</v>
      </c>
      <c r="C10" s="20">
        <v>259</v>
      </c>
      <c r="D10" s="20" t="s">
        <v>343</v>
      </c>
      <c r="E10" s="20" t="s">
        <v>343</v>
      </c>
      <c r="F10" s="20">
        <v>1</v>
      </c>
      <c r="G10" s="20">
        <v>3</v>
      </c>
      <c r="H10" s="20">
        <v>12</v>
      </c>
      <c r="I10" s="20">
        <v>29</v>
      </c>
      <c r="J10" s="20">
        <v>87</v>
      </c>
      <c r="K10" s="20">
        <v>66</v>
      </c>
      <c r="L10" s="20">
        <v>61</v>
      </c>
      <c r="M10" s="20" t="s">
        <v>343</v>
      </c>
      <c r="N10" s="20" t="s">
        <v>343</v>
      </c>
      <c r="O10" s="20" t="s">
        <v>343</v>
      </c>
      <c r="P10" s="20">
        <v>10</v>
      </c>
      <c r="Q10" s="20">
        <v>177</v>
      </c>
      <c r="R10" s="20">
        <v>3</v>
      </c>
      <c r="S10" s="20">
        <v>75</v>
      </c>
    </row>
    <row r="11" spans="1:19" s="8" customFormat="1" ht="24.75" customHeight="1">
      <c r="A11" s="46" t="s">
        <v>400</v>
      </c>
      <c r="B11" s="20">
        <v>289</v>
      </c>
      <c r="C11" s="20">
        <v>289</v>
      </c>
      <c r="D11" s="20" t="s">
        <v>343</v>
      </c>
      <c r="E11" s="20" t="s">
        <v>343</v>
      </c>
      <c r="F11" s="20">
        <v>1</v>
      </c>
      <c r="G11" s="20">
        <v>3</v>
      </c>
      <c r="H11" s="20">
        <v>13</v>
      </c>
      <c r="I11" s="20">
        <v>12</v>
      </c>
      <c r="J11" s="20">
        <v>34</v>
      </c>
      <c r="K11" s="20">
        <v>74</v>
      </c>
      <c r="L11" s="20">
        <v>152</v>
      </c>
      <c r="M11" s="20" t="s">
        <v>343</v>
      </c>
      <c r="N11" s="20" t="s">
        <v>343</v>
      </c>
      <c r="O11" s="20" t="s">
        <v>343</v>
      </c>
      <c r="P11" s="20">
        <v>9</v>
      </c>
      <c r="Q11" s="20">
        <v>130</v>
      </c>
      <c r="R11" s="20">
        <v>3</v>
      </c>
      <c r="S11" s="20">
        <v>81</v>
      </c>
    </row>
    <row r="12" spans="1:19" s="8" customFormat="1" ht="24.75" customHeight="1">
      <c r="A12" s="91" t="s">
        <v>472</v>
      </c>
      <c r="B12" s="225">
        <f>SUM(C12+N12)</f>
        <v>304</v>
      </c>
      <c r="C12" s="96">
        <f>SUM(D12:L12)</f>
        <v>304</v>
      </c>
      <c r="D12" s="177">
        <v>0</v>
      </c>
      <c r="E12" s="177">
        <v>0</v>
      </c>
      <c r="F12" s="177">
        <v>1</v>
      </c>
      <c r="G12" s="24">
        <v>3</v>
      </c>
      <c r="H12" s="24">
        <v>15</v>
      </c>
      <c r="I12" s="24">
        <v>12</v>
      </c>
      <c r="J12" s="24">
        <v>34</v>
      </c>
      <c r="K12" s="24">
        <v>74</v>
      </c>
      <c r="L12" s="24">
        <v>165</v>
      </c>
      <c r="M12" s="24">
        <v>0</v>
      </c>
      <c r="N12" s="177">
        <v>0</v>
      </c>
      <c r="O12" s="177">
        <v>0</v>
      </c>
      <c r="P12" s="177">
        <v>9</v>
      </c>
      <c r="Q12" s="177">
        <v>141</v>
      </c>
      <c r="R12" s="177">
        <v>3</v>
      </c>
      <c r="S12" s="172">
        <v>82</v>
      </c>
    </row>
    <row r="13" spans="1:2" s="90" customFormat="1" ht="15.75" customHeight="1">
      <c r="A13" s="292" t="s">
        <v>311</v>
      </c>
      <c r="B13" s="292"/>
    </row>
    <row r="14" spans="1:19" s="106" customFormat="1" ht="13.5">
      <c r="A14" s="120"/>
      <c r="B14" s="107"/>
      <c r="C14" s="107"/>
      <c r="D14" s="183"/>
      <c r="E14" s="183"/>
      <c r="F14" s="108"/>
      <c r="G14" s="108"/>
      <c r="H14" s="108"/>
      <c r="I14" s="108"/>
      <c r="J14" s="108"/>
      <c r="K14" s="108"/>
      <c r="L14" s="108"/>
      <c r="M14" s="183"/>
      <c r="N14" s="183"/>
      <c r="O14" s="183"/>
      <c r="P14" s="183"/>
      <c r="Q14" s="183"/>
      <c r="R14" s="183"/>
      <c r="S14" s="184"/>
    </row>
    <row r="16" spans="2:19" ht="13.5">
      <c r="B16" s="20"/>
      <c r="C16" s="20"/>
      <c r="D16" s="175"/>
      <c r="E16" s="175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</sheetData>
  <sheetProtection/>
  <mergeCells count="10">
    <mergeCell ref="O5:O6"/>
    <mergeCell ref="P5:Q5"/>
    <mergeCell ref="R5:S5"/>
    <mergeCell ref="A13:B13"/>
    <mergeCell ref="A2:I2"/>
    <mergeCell ref="A5:A6"/>
    <mergeCell ref="B5:B6"/>
    <mergeCell ref="C5:L5"/>
    <mergeCell ref="M5:M6"/>
    <mergeCell ref="N5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O24"/>
  <sheetViews>
    <sheetView zoomScalePageLayoutView="0" workbookViewId="0" topLeftCell="A1">
      <selection activeCell="A2" sqref="A2:F2"/>
    </sheetView>
  </sheetViews>
  <sheetFormatPr defaultColWidth="6.99609375" defaultRowHeight="13.5"/>
  <cols>
    <col min="1" max="1" width="11.21484375" style="8" bestFit="1" customWidth="1"/>
    <col min="2" max="16384" width="6.99609375" style="8" customWidth="1"/>
  </cols>
  <sheetData>
    <row r="2" spans="1:6" s="3" customFormat="1" ht="25.5" customHeight="1">
      <c r="A2" s="293" t="s">
        <v>271</v>
      </c>
      <c r="B2" s="293"/>
      <c r="C2" s="293"/>
      <c r="D2" s="293"/>
      <c r="E2" s="293"/>
      <c r="F2" s="293"/>
    </row>
    <row r="3" s="3" customFormat="1" ht="13.5"/>
    <row r="4" s="7" customFormat="1" ht="18.75" customHeight="1">
      <c r="A4" s="10" t="s">
        <v>23</v>
      </c>
    </row>
    <row r="5" spans="1:20" s="7" customFormat="1" ht="22.5" customHeight="1">
      <c r="A5" s="294" t="s">
        <v>124</v>
      </c>
      <c r="B5" s="288" t="s">
        <v>9</v>
      </c>
      <c r="C5" s="288" t="s">
        <v>21</v>
      </c>
      <c r="D5" s="288" t="s">
        <v>22</v>
      </c>
      <c r="E5" s="288" t="s">
        <v>25</v>
      </c>
      <c r="F5" s="288" t="s">
        <v>272</v>
      </c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 t="s">
        <v>10</v>
      </c>
      <c r="S5" s="298" t="s">
        <v>273</v>
      </c>
      <c r="T5" s="289" t="s">
        <v>11</v>
      </c>
    </row>
    <row r="6" spans="1:20" s="7" customFormat="1" ht="22.5" customHeight="1">
      <c r="A6" s="294"/>
      <c r="B6" s="288"/>
      <c r="C6" s="288"/>
      <c r="D6" s="288"/>
      <c r="E6" s="288"/>
      <c r="F6" s="12" t="s">
        <v>7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26</v>
      </c>
      <c r="Q6" s="12" t="s">
        <v>27</v>
      </c>
      <c r="R6" s="288"/>
      <c r="S6" s="299"/>
      <c r="T6" s="289"/>
    </row>
    <row r="7" spans="1:20" s="7" customFormat="1" ht="26.25" customHeight="1">
      <c r="A7" s="33" t="s">
        <v>228</v>
      </c>
      <c r="B7" s="32">
        <v>10</v>
      </c>
      <c r="C7" s="32">
        <v>1</v>
      </c>
      <c r="D7" s="32">
        <v>1</v>
      </c>
      <c r="E7" s="32">
        <v>0</v>
      </c>
      <c r="F7" s="32">
        <v>6</v>
      </c>
      <c r="G7" s="32">
        <v>0</v>
      </c>
      <c r="H7" s="32">
        <v>0</v>
      </c>
      <c r="I7" s="32">
        <v>1</v>
      </c>
      <c r="J7" s="32">
        <v>0</v>
      </c>
      <c r="K7" s="32">
        <v>3</v>
      </c>
      <c r="L7" s="32">
        <v>1</v>
      </c>
      <c r="M7" s="32">
        <v>0</v>
      </c>
      <c r="N7" s="32">
        <v>0</v>
      </c>
      <c r="O7" s="32">
        <v>1</v>
      </c>
      <c r="P7" s="32">
        <v>0</v>
      </c>
      <c r="Q7" s="32">
        <v>0</v>
      </c>
      <c r="R7" s="32">
        <v>2</v>
      </c>
      <c r="S7" s="32">
        <v>0</v>
      </c>
      <c r="T7" s="32">
        <v>0</v>
      </c>
    </row>
    <row r="8" spans="1:41" s="7" customFormat="1" ht="27" customHeight="1">
      <c r="A8" s="14" t="s">
        <v>227</v>
      </c>
      <c r="B8" s="174">
        <v>14</v>
      </c>
      <c r="C8" s="174">
        <v>0</v>
      </c>
      <c r="D8" s="174">
        <v>0</v>
      </c>
      <c r="E8" s="174">
        <v>0</v>
      </c>
      <c r="F8" s="174">
        <v>9</v>
      </c>
      <c r="G8" s="174">
        <v>0</v>
      </c>
      <c r="H8" s="174">
        <v>0</v>
      </c>
      <c r="I8" s="174">
        <v>1</v>
      </c>
      <c r="J8" s="174">
        <v>1</v>
      </c>
      <c r="K8" s="174">
        <v>0</v>
      </c>
      <c r="L8" s="174">
        <v>6</v>
      </c>
      <c r="M8" s="174">
        <v>0</v>
      </c>
      <c r="N8" s="174">
        <v>0</v>
      </c>
      <c r="O8" s="174">
        <v>1</v>
      </c>
      <c r="P8" s="174">
        <v>0</v>
      </c>
      <c r="Q8" s="174">
        <v>0</v>
      </c>
      <c r="R8" s="174">
        <v>5</v>
      </c>
      <c r="S8" s="174">
        <v>0</v>
      </c>
      <c r="T8" s="174">
        <v>0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s="7" customFormat="1" ht="27" customHeight="1">
      <c r="A9" s="14" t="s">
        <v>254</v>
      </c>
      <c r="B9" s="174">
        <v>15</v>
      </c>
      <c r="C9" s="174">
        <v>0</v>
      </c>
      <c r="D9" s="174">
        <v>0</v>
      </c>
      <c r="E9" s="174">
        <v>0</v>
      </c>
      <c r="F9" s="174">
        <v>11</v>
      </c>
      <c r="G9" s="174">
        <v>0</v>
      </c>
      <c r="H9" s="174">
        <v>0</v>
      </c>
      <c r="I9" s="174">
        <v>0</v>
      </c>
      <c r="J9" s="174">
        <v>3</v>
      </c>
      <c r="K9" s="174">
        <v>1</v>
      </c>
      <c r="L9" s="174">
        <v>3</v>
      </c>
      <c r="M9" s="174">
        <v>1</v>
      </c>
      <c r="N9" s="174">
        <v>1</v>
      </c>
      <c r="O9" s="174">
        <v>2</v>
      </c>
      <c r="P9" s="174">
        <v>0</v>
      </c>
      <c r="Q9" s="174">
        <v>0</v>
      </c>
      <c r="R9" s="174">
        <v>4</v>
      </c>
      <c r="S9" s="174">
        <v>0</v>
      </c>
      <c r="T9" s="174"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s="7" customFormat="1" ht="27" customHeight="1">
      <c r="A10" s="14" t="s">
        <v>313</v>
      </c>
      <c r="B10" s="174">
        <v>11</v>
      </c>
      <c r="C10" s="174">
        <v>0</v>
      </c>
      <c r="D10" s="174">
        <v>0</v>
      </c>
      <c r="E10" s="174">
        <v>0</v>
      </c>
      <c r="F10" s="174">
        <v>8</v>
      </c>
      <c r="G10" s="174">
        <v>0</v>
      </c>
      <c r="H10" s="174">
        <v>0</v>
      </c>
      <c r="I10" s="174">
        <v>0</v>
      </c>
      <c r="J10" s="174">
        <v>0</v>
      </c>
      <c r="K10" s="174">
        <v>2</v>
      </c>
      <c r="L10" s="174">
        <v>2</v>
      </c>
      <c r="M10" s="174">
        <v>0</v>
      </c>
      <c r="N10" s="174">
        <v>1</v>
      </c>
      <c r="O10" s="174">
        <v>3</v>
      </c>
      <c r="P10" s="174">
        <v>0</v>
      </c>
      <c r="Q10" s="174">
        <v>0</v>
      </c>
      <c r="R10" s="174">
        <v>2</v>
      </c>
      <c r="S10" s="174">
        <v>1</v>
      </c>
      <c r="T10" s="174">
        <v>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s="7" customFormat="1" ht="27" customHeight="1">
      <c r="A11" s="14" t="s">
        <v>399</v>
      </c>
      <c r="B11" s="174">
        <v>16</v>
      </c>
      <c r="C11" s="174">
        <v>0</v>
      </c>
      <c r="D11" s="174">
        <v>0</v>
      </c>
      <c r="E11" s="174">
        <v>0</v>
      </c>
      <c r="F11" s="174">
        <v>11</v>
      </c>
      <c r="G11" s="174">
        <v>0</v>
      </c>
      <c r="H11" s="174">
        <v>0</v>
      </c>
      <c r="I11" s="174">
        <v>0</v>
      </c>
      <c r="J11" s="174">
        <v>2</v>
      </c>
      <c r="K11" s="174">
        <v>5</v>
      </c>
      <c r="L11" s="174">
        <v>2</v>
      </c>
      <c r="M11" s="174">
        <v>1</v>
      </c>
      <c r="N11" s="174">
        <v>0</v>
      </c>
      <c r="O11" s="174">
        <v>1</v>
      </c>
      <c r="P11" s="174">
        <v>0</v>
      </c>
      <c r="Q11" s="174">
        <v>0</v>
      </c>
      <c r="R11" s="174">
        <v>5</v>
      </c>
      <c r="S11" s="174">
        <v>0</v>
      </c>
      <c r="T11" s="174">
        <v>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s="7" customFormat="1" ht="27" customHeight="1">
      <c r="A12" s="14" t="s">
        <v>472</v>
      </c>
      <c r="B12" s="174">
        <v>10</v>
      </c>
      <c r="C12" s="174">
        <v>0</v>
      </c>
      <c r="D12" s="174">
        <v>1</v>
      </c>
      <c r="E12" s="174">
        <v>0</v>
      </c>
      <c r="F12" s="174">
        <v>6</v>
      </c>
      <c r="G12" s="174">
        <v>0</v>
      </c>
      <c r="H12" s="174">
        <v>0</v>
      </c>
      <c r="I12" s="174">
        <v>0</v>
      </c>
      <c r="J12" s="174">
        <v>0</v>
      </c>
      <c r="K12" s="174">
        <v>2</v>
      </c>
      <c r="L12" s="174">
        <v>2</v>
      </c>
      <c r="M12" s="174">
        <v>2</v>
      </c>
      <c r="N12" s="174">
        <v>0</v>
      </c>
      <c r="O12" s="174">
        <v>0</v>
      </c>
      <c r="P12" s="174">
        <v>0</v>
      </c>
      <c r="Q12" s="174">
        <v>0</v>
      </c>
      <c r="R12" s="174">
        <v>2</v>
      </c>
      <c r="S12" s="174">
        <v>1</v>
      </c>
      <c r="T12" s="174"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7" customFormat="1" ht="12" customHeight="1">
      <c r="A13" s="21"/>
      <c r="B13" s="174"/>
      <c r="C13" s="175"/>
      <c r="D13" s="175"/>
      <c r="E13" s="175"/>
      <c r="F13" s="175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s="7" customFormat="1" ht="27" customHeight="1">
      <c r="A14" s="14" t="s">
        <v>28</v>
      </c>
      <c r="B14" s="174">
        <v>2</v>
      </c>
      <c r="C14" s="175"/>
      <c r="D14" s="175"/>
      <c r="E14" s="175"/>
      <c r="F14" s="175"/>
      <c r="G14" s="175"/>
      <c r="H14" s="175"/>
      <c r="I14" s="175"/>
      <c r="J14" s="175"/>
      <c r="K14" s="174">
        <v>2</v>
      </c>
      <c r="L14" s="174"/>
      <c r="M14" s="174"/>
      <c r="N14" s="174"/>
      <c r="O14" s="175"/>
      <c r="P14" s="175"/>
      <c r="Q14" s="175"/>
      <c r="R14" s="175"/>
      <c r="S14" s="174"/>
      <c r="T14" s="174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s="7" customFormat="1" ht="27" customHeight="1">
      <c r="A15" s="14" t="s">
        <v>29</v>
      </c>
      <c r="B15" s="174">
        <v>2</v>
      </c>
      <c r="C15" s="175"/>
      <c r="D15" s="175">
        <v>1</v>
      </c>
      <c r="E15" s="175"/>
      <c r="F15" s="175"/>
      <c r="G15" s="175"/>
      <c r="H15" s="175"/>
      <c r="I15" s="175"/>
      <c r="J15" s="175"/>
      <c r="K15" s="174"/>
      <c r="L15" s="174"/>
      <c r="M15" s="174"/>
      <c r="N15" s="174"/>
      <c r="O15" s="174"/>
      <c r="P15" s="175"/>
      <c r="Q15" s="175"/>
      <c r="R15" s="174"/>
      <c r="S15" s="174">
        <v>1</v>
      </c>
      <c r="T15" s="174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7" customFormat="1" ht="27" customHeight="1">
      <c r="A16" s="14" t="s">
        <v>30</v>
      </c>
      <c r="B16" s="174"/>
      <c r="C16" s="175"/>
      <c r="D16" s="175"/>
      <c r="E16" s="175"/>
      <c r="F16" s="175"/>
      <c r="G16" s="175"/>
      <c r="H16" s="175"/>
      <c r="I16" s="175"/>
      <c r="J16" s="175"/>
      <c r="K16" s="174"/>
      <c r="L16" s="174"/>
      <c r="M16" s="174"/>
      <c r="N16" s="174"/>
      <c r="O16" s="174"/>
      <c r="P16" s="175"/>
      <c r="Q16" s="175"/>
      <c r="R16" s="174"/>
      <c r="S16" s="174"/>
      <c r="T16" s="17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s="7" customFormat="1" ht="27" customHeight="1">
      <c r="A17" s="14" t="s">
        <v>31</v>
      </c>
      <c r="B17" s="174"/>
      <c r="C17" s="175"/>
      <c r="D17" s="175"/>
      <c r="E17" s="175"/>
      <c r="F17" s="175"/>
      <c r="G17" s="175"/>
      <c r="H17" s="175"/>
      <c r="I17" s="175"/>
      <c r="J17" s="175"/>
      <c r="K17" s="174"/>
      <c r="L17" s="175"/>
      <c r="M17" s="174"/>
      <c r="N17" s="174"/>
      <c r="O17" s="174"/>
      <c r="P17" s="175"/>
      <c r="Q17" s="175"/>
      <c r="R17" s="174"/>
      <c r="S17" s="174"/>
      <c r="T17" s="174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s="7" customFormat="1" ht="27" customHeight="1">
      <c r="A18" s="14" t="s">
        <v>32</v>
      </c>
      <c r="B18" s="174">
        <v>5</v>
      </c>
      <c r="C18" s="175"/>
      <c r="D18" s="175"/>
      <c r="E18" s="175"/>
      <c r="F18" s="175"/>
      <c r="G18" s="175"/>
      <c r="H18" s="175"/>
      <c r="I18" s="175"/>
      <c r="J18" s="175"/>
      <c r="K18" s="174"/>
      <c r="L18" s="174">
        <v>2</v>
      </c>
      <c r="M18" s="174">
        <v>1</v>
      </c>
      <c r="N18" s="174"/>
      <c r="O18" s="174"/>
      <c r="P18" s="175"/>
      <c r="Q18" s="175"/>
      <c r="R18" s="174">
        <v>2</v>
      </c>
      <c r="S18" s="174"/>
      <c r="T18" s="174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7" customFormat="1" ht="27" customHeight="1">
      <c r="A19" s="14" t="s">
        <v>406</v>
      </c>
      <c r="B19" s="174"/>
      <c r="C19" s="175"/>
      <c r="D19" s="175"/>
      <c r="E19" s="175"/>
      <c r="F19" s="175"/>
      <c r="G19" s="175"/>
      <c r="H19" s="175"/>
      <c r="I19" s="175"/>
      <c r="J19" s="175"/>
      <c r="K19" s="174"/>
      <c r="L19" s="174"/>
      <c r="M19" s="174"/>
      <c r="N19" s="174"/>
      <c r="O19" s="174"/>
      <c r="P19" s="175"/>
      <c r="Q19" s="175"/>
      <c r="R19" s="174"/>
      <c r="S19" s="174"/>
      <c r="T19" s="174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s="7" customFormat="1" ht="27" customHeight="1">
      <c r="A20" s="14" t="s">
        <v>33</v>
      </c>
      <c r="B20" s="174">
        <v>1</v>
      </c>
      <c r="C20" s="175"/>
      <c r="D20" s="175"/>
      <c r="E20" s="175"/>
      <c r="F20" s="175"/>
      <c r="G20" s="175"/>
      <c r="H20" s="175"/>
      <c r="I20" s="175"/>
      <c r="J20" s="175"/>
      <c r="K20" s="174"/>
      <c r="L20" s="174"/>
      <c r="M20" s="174">
        <v>1</v>
      </c>
      <c r="N20" s="174"/>
      <c r="O20" s="174"/>
      <c r="P20" s="175"/>
      <c r="Q20" s="175"/>
      <c r="R20" s="174"/>
      <c r="S20" s="174"/>
      <c r="T20" s="174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s="7" customFormat="1" ht="27" customHeight="1">
      <c r="A21" s="14" t="s">
        <v>34</v>
      </c>
      <c r="B21" s="174"/>
      <c r="C21" s="175"/>
      <c r="D21" s="175"/>
      <c r="E21" s="175"/>
      <c r="F21" s="175"/>
      <c r="G21" s="175"/>
      <c r="H21" s="175"/>
      <c r="I21" s="175"/>
      <c r="J21" s="175"/>
      <c r="K21" s="174"/>
      <c r="L21" s="175"/>
      <c r="M21" s="174"/>
      <c r="N21" s="174"/>
      <c r="O21" s="174"/>
      <c r="P21" s="175"/>
      <c r="Q21" s="175"/>
      <c r="R21" s="174"/>
      <c r="S21" s="174"/>
      <c r="T21" s="174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1" s="7" customFormat="1" ht="27" customHeight="1">
      <c r="A22" s="17" t="s">
        <v>35</v>
      </c>
      <c r="B22" s="176"/>
      <c r="C22" s="177"/>
      <c r="D22" s="177"/>
      <c r="E22" s="177"/>
      <c r="F22" s="177"/>
      <c r="G22" s="177"/>
      <c r="H22" s="177"/>
      <c r="I22" s="177"/>
      <c r="J22" s="177"/>
      <c r="K22" s="178"/>
      <c r="L22" s="177"/>
      <c r="M22" s="178"/>
      <c r="N22" s="178"/>
      <c r="O22" s="178"/>
      <c r="P22" s="177"/>
      <c r="Q22" s="177"/>
      <c r="R22" s="178"/>
      <c r="S22" s="178"/>
      <c r="T22" s="178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20" s="7" customFormat="1" ht="17.25" customHeight="1">
      <c r="A23" s="7" t="s">
        <v>274</v>
      </c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</row>
    <row r="24" spans="1:20" s="7" customFormat="1" ht="32.25" customHeight="1">
      <c r="A24" s="10"/>
      <c r="B24" s="179"/>
      <c r="C24" s="175"/>
      <c r="D24" s="175"/>
      <c r="E24" s="175"/>
      <c r="F24" s="180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</row>
    <row r="25" s="23" customFormat="1" ht="30" customHeight="1"/>
    <row r="26" s="23" customFormat="1" ht="30" customHeight="1"/>
    <row r="27" s="23" customFormat="1" ht="30" customHeight="1"/>
    <row r="28" s="23" customFormat="1" ht="30" customHeight="1"/>
    <row r="29" s="23" customFormat="1" ht="30" customHeight="1"/>
    <row r="30" s="7" customFormat="1" ht="30" customHeight="1"/>
    <row r="31" s="7" customFormat="1" ht="30" customHeight="1"/>
    <row r="32" s="7" customFormat="1" ht="30" customHeight="1"/>
    <row r="33" s="3" customFormat="1" ht="30" customHeight="1"/>
    <row r="34" s="3" customFormat="1" ht="30" customHeight="1"/>
    <row r="35" s="3" customFormat="1" ht="16.5" customHeight="1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</sheetData>
  <sheetProtection/>
  <mergeCells count="10">
    <mergeCell ref="R5:R6"/>
    <mergeCell ref="S5:S6"/>
    <mergeCell ref="T5:T6"/>
    <mergeCell ref="A2:F2"/>
    <mergeCell ref="A5:A6"/>
    <mergeCell ref="B5:B6"/>
    <mergeCell ref="C5:C6"/>
    <mergeCell ref="D5:D6"/>
    <mergeCell ref="E5:E6"/>
    <mergeCell ref="F5:Q5"/>
  </mergeCells>
  <printOptions/>
  <pageMargins left="0.27" right="0.16" top="0.72" bottom="0.36" header="0.43" footer="0.5"/>
  <pageSetup horizontalDpi="300" verticalDpi="300" orientation="landscape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34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9.5546875" style="18" customWidth="1"/>
    <col min="2" max="2" width="7.99609375" style="18" customWidth="1"/>
    <col min="3" max="4" width="6.77734375" style="18" customWidth="1"/>
    <col min="5" max="5" width="6.88671875" style="18" customWidth="1"/>
    <col min="6" max="8" width="6.77734375" style="18" customWidth="1"/>
    <col min="9" max="9" width="7.88671875" style="18" customWidth="1"/>
    <col min="10" max="10" width="6.10546875" style="18" customWidth="1"/>
    <col min="11" max="11" width="6.5546875" style="18" customWidth="1"/>
    <col min="12" max="12" width="7.4453125" style="18" customWidth="1"/>
    <col min="13" max="14" width="6.77734375" style="18" customWidth="1"/>
    <col min="15" max="15" width="8.10546875" style="18" customWidth="1"/>
    <col min="16" max="16" width="6.5546875" style="18" customWidth="1"/>
    <col min="17" max="20" width="6.77734375" style="18" customWidth="1"/>
    <col min="21" max="21" width="8.88671875" style="18" customWidth="1"/>
    <col min="22" max="32" width="6.77734375" style="18" customWidth="1"/>
    <col min="33" max="16384" width="8.88671875" style="18" customWidth="1"/>
  </cols>
  <sheetData>
    <row r="1" ht="15.75" customHeight="1"/>
    <row r="2" spans="1:23" s="3" customFormat="1" ht="21" customHeight="1">
      <c r="A2" s="293" t="s">
        <v>523</v>
      </c>
      <c r="B2" s="293"/>
      <c r="C2" s="293"/>
      <c r="D2" s="293"/>
      <c r="E2" s="293"/>
      <c r="F2" s="293"/>
      <c r="G2" s="293"/>
      <c r="H2" s="293"/>
      <c r="I2" s="293"/>
      <c r="W2" s="4"/>
    </row>
    <row r="3" s="3" customFormat="1" ht="15" customHeight="1"/>
    <row r="4" spans="1:14" s="3" customFormat="1" ht="21.75" customHeight="1">
      <c r="A4" s="10" t="s">
        <v>181</v>
      </c>
      <c r="E4" s="9" t="s">
        <v>8</v>
      </c>
      <c r="F4" s="9"/>
      <c r="G4" s="9"/>
      <c r="N4" s="9" t="s">
        <v>8</v>
      </c>
    </row>
    <row r="5" spans="1:38" s="7" customFormat="1" ht="19.5" customHeight="1">
      <c r="A5" s="294" t="s">
        <v>221</v>
      </c>
      <c r="B5" s="295" t="s">
        <v>182</v>
      </c>
      <c r="C5" s="288" t="s">
        <v>183</v>
      </c>
      <c r="D5" s="288"/>
      <c r="E5" s="288"/>
      <c r="F5" s="288"/>
      <c r="G5" s="288"/>
      <c r="H5" s="288"/>
      <c r="I5" s="288"/>
      <c r="J5" s="288"/>
      <c r="K5" s="288"/>
      <c r="L5" s="288"/>
      <c r="M5" s="288" t="s">
        <v>184</v>
      </c>
      <c r="N5" s="288"/>
      <c r="O5" s="288"/>
      <c r="P5" s="288"/>
      <c r="Q5" s="288"/>
      <c r="R5" s="288"/>
      <c r="S5" s="289" t="s">
        <v>185</v>
      </c>
      <c r="T5" s="291"/>
      <c r="U5" s="291"/>
      <c r="V5" s="290"/>
      <c r="W5" s="295" t="s">
        <v>186</v>
      </c>
      <c r="X5" s="295" t="s">
        <v>187</v>
      </c>
      <c r="Y5" s="295" t="s">
        <v>188</v>
      </c>
      <c r="Z5" s="295" t="s">
        <v>189</v>
      </c>
      <c r="AA5" s="302" t="s">
        <v>190</v>
      </c>
      <c r="AB5" s="295" t="s">
        <v>191</v>
      </c>
      <c r="AC5" s="295" t="s">
        <v>192</v>
      </c>
      <c r="AD5" s="302" t="s">
        <v>193</v>
      </c>
      <c r="AE5" s="302" t="s">
        <v>194</v>
      </c>
      <c r="AF5" s="303" t="s">
        <v>195</v>
      </c>
      <c r="AG5" s="288" t="s">
        <v>196</v>
      </c>
      <c r="AH5" s="288"/>
      <c r="AI5" s="288"/>
      <c r="AJ5" s="288"/>
      <c r="AK5" s="288"/>
      <c r="AL5" s="289"/>
    </row>
    <row r="6" spans="1:38" s="118" customFormat="1" ht="19.5" customHeight="1">
      <c r="A6" s="294"/>
      <c r="B6" s="295"/>
      <c r="C6" s="295" t="s">
        <v>197</v>
      </c>
      <c r="D6" s="295" t="s">
        <v>198</v>
      </c>
      <c r="E6" s="295" t="s">
        <v>199</v>
      </c>
      <c r="F6" s="295" t="s">
        <v>200</v>
      </c>
      <c r="G6" s="295"/>
      <c r="H6" s="295" t="s">
        <v>201</v>
      </c>
      <c r="I6" s="295"/>
      <c r="J6" s="295"/>
      <c r="K6" s="295" t="s">
        <v>202</v>
      </c>
      <c r="L6" s="295"/>
      <c r="M6" s="295" t="s">
        <v>203</v>
      </c>
      <c r="N6" s="295" t="s">
        <v>204</v>
      </c>
      <c r="O6" s="295" t="s">
        <v>283</v>
      </c>
      <c r="P6" s="295" t="s">
        <v>205</v>
      </c>
      <c r="Q6" s="295" t="s">
        <v>206</v>
      </c>
      <c r="R6" s="295" t="s">
        <v>381</v>
      </c>
      <c r="S6" s="295" t="s">
        <v>207</v>
      </c>
      <c r="T6" s="296" t="s">
        <v>208</v>
      </c>
      <c r="U6" s="294" t="s">
        <v>209</v>
      </c>
      <c r="V6" s="295" t="s">
        <v>210</v>
      </c>
      <c r="W6" s="295"/>
      <c r="X6" s="295"/>
      <c r="Y6" s="295"/>
      <c r="Z6" s="295"/>
      <c r="AA6" s="302"/>
      <c r="AB6" s="295" t="s">
        <v>211</v>
      </c>
      <c r="AC6" s="295"/>
      <c r="AD6" s="302"/>
      <c r="AE6" s="302"/>
      <c r="AF6" s="304"/>
      <c r="AG6" s="295" t="s">
        <v>212</v>
      </c>
      <c r="AH6" s="295" t="s">
        <v>213</v>
      </c>
      <c r="AI6" s="295" t="s">
        <v>214</v>
      </c>
      <c r="AJ6" s="295" t="s">
        <v>215</v>
      </c>
      <c r="AK6" s="295" t="s">
        <v>216</v>
      </c>
      <c r="AL6" s="296" t="s">
        <v>249</v>
      </c>
    </row>
    <row r="7" spans="1:38" s="7" customFormat="1" ht="19.5" customHeight="1">
      <c r="A7" s="294"/>
      <c r="B7" s="295"/>
      <c r="C7" s="295"/>
      <c r="D7" s="295"/>
      <c r="E7" s="295"/>
      <c r="F7" s="11" t="s">
        <v>217</v>
      </c>
      <c r="G7" s="11" t="s">
        <v>198</v>
      </c>
      <c r="H7" s="12" t="s">
        <v>217</v>
      </c>
      <c r="I7" s="12" t="s">
        <v>198</v>
      </c>
      <c r="J7" s="12" t="s">
        <v>218</v>
      </c>
      <c r="K7" s="12" t="s">
        <v>219</v>
      </c>
      <c r="L7" s="12" t="s">
        <v>220</v>
      </c>
      <c r="M7" s="295"/>
      <c r="N7" s="295"/>
      <c r="O7" s="295"/>
      <c r="P7" s="295"/>
      <c r="Q7" s="295"/>
      <c r="R7" s="295"/>
      <c r="S7" s="295"/>
      <c r="T7" s="296"/>
      <c r="U7" s="294"/>
      <c r="V7" s="295"/>
      <c r="W7" s="295"/>
      <c r="X7" s="295"/>
      <c r="Y7" s="295"/>
      <c r="Z7" s="295"/>
      <c r="AA7" s="302"/>
      <c r="AB7" s="295"/>
      <c r="AC7" s="295"/>
      <c r="AD7" s="302"/>
      <c r="AE7" s="302"/>
      <c r="AF7" s="305"/>
      <c r="AG7" s="295"/>
      <c r="AH7" s="295"/>
      <c r="AI7" s="295"/>
      <c r="AJ7" s="295"/>
      <c r="AK7" s="295"/>
      <c r="AL7" s="296"/>
    </row>
    <row r="8" spans="1:38" s="27" customFormat="1" ht="27.75" customHeight="1">
      <c r="A8" s="46" t="s">
        <v>228</v>
      </c>
      <c r="B8" s="19">
        <v>59</v>
      </c>
      <c r="C8" s="19">
        <v>0</v>
      </c>
      <c r="D8" s="19">
        <v>1</v>
      </c>
      <c r="E8" s="19">
        <v>13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19">
        <v>2</v>
      </c>
      <c r="L8" s="19">
        <v>0</v>
      </c>
      <c r="M8" s="19">
        <v>0</v>
      </c>
      <c r="N8" s="19">
        <v>1</v>
      </c>
      <c r="O8" s="19">
        <v>10</v>
      </c>
      <c r="P8" s="19">
        <v>0</v>
      </c>
      <c r="Q8" s="19">
        <v>0</v>
      </c>
      <c r="R8" s="19">
        <v>4</v>
      </c>
      <c r="S8" s="19">
        <v>0</v>
      </c>
      <c r="T8" s="19">
        <v>1</v>
      </c>
      <c r="U8" s="19">
        <v>0</v>
      </c>
      <c r="V8" s="19">
        <v>0</v>
      </c>
      <c r="W8" s="19">
        <v>1</v>
      </c>
      <c r="X8" s="19">
        <v>1</v>
      </c>
      <c r="Y8" s="19">
        <v>7</v>
      </c>
      <c r="Z8" s="19">
        <v>1</v>
      </c>
      <c r="AA8" s="19">
        <v>0</v>
      </c>
      <c r="AB8" s="19">
        <v>0</v>
      </c>
      <c r="AC8" s="19">
        <v>2</v>
      </c>
      <c r="AD8" s="19">
        <v>1</v>
      </c>
      <c r="AE8" s="19">
        <v>0</v>
      </c>
      <c r="AF8" s="19">
        <v>1</v>
      </c>
      <c r="AG8" s="19">
        <v>5</v>
      </c>
      <c r="AH8" s="19">
        <v>0</v>
      </c>
      <c r="AI8" s="19">
        <v>1</v>
      </c>
      <c r="AJ8" s="19">
        <v>0</v>
      </c>
      <c r="AK8" s="19">
        <v>1</v>
      </c>
      <c r="AL8" s="19">
        <v>5</v>
      </c>
    </row>
    <row r="9" spans="1:38" s="27" customFormat="1" ht="27.75" customHeight="1">
      <c r="A9" s="46" t="s">
        <v>227</v>
      </c>
      <c r="B9" s="19">
        <v>62</v>
      </c>
      <c r="C9" s="19">
        <v>0</v>
      </c>
      <c r="D9" s="19">
        <v>1</v>
      </c>
      <c r="E9" s="19">
        <v>13</v>
      </c>
      <c r="F9" s="19">
        <v>0</v>
      </c>
      <c r="G9" s="19">
        <v>1</v>
      </c>
      <c r="H9" s="19">
        <v>0</v>
      </c>
      <c r="I9" s="19">
        <v>0</v>
      </c>
      <c r="J9" s="19">
        <v>0</v>
      </c>
      <c r="K9" s="19">
        <v>2</v>
      </c>
      <c r="L9" s="19">
        <v>0</v>
      </c>
      <c r="M9" s="19">
        <v>0</v>
      </c>
      <c r="N9" s="19">
        <v>1</v>
      </c>
      <c r="O9" s="19">
        <v>10</v>
      </c>
      <c r="P9" s="19">
        <v>0</v>
      </c>
      <c r="Q9" s="19">
        <v>0</v>
      </c>
      <c r="R9" s="19">
        <v>4</v>
      </c>
      <c r="S9" s="19">
        <v>0</v>
      </c>
      <c r="T9" s="19">
        <v>1</v>
      </c>
      <c r="U9" s="19">
        <v>0</v>
      </c>
      <c r="V9" s="19">
        <v>0</v>
      </c>
      <c r="W9" s="19">
        <v>1</v>
      </c>
      <c r="X9" s="19">
        <v>1</v>
      </c>
      <c r="Y9" s="19">
        <v>7</v>
      </c>
      <c r="Z9" s="19">
        <v>1</v>
      </c>
      <c r="AA9" s="19">
        <v>0</v>
      </c>
      <c r="AB9" s="19">
        <v>0</v>
      </c>
      <c r="AC9" s="19">
        <v>2</v>
      </c>
      <c r="AD9" s="19">
        <v>1</v>
      </c>
      <c r="AE9" s="19">
        <v>0</v>
      </c>
      <c r="AF9" s="19">
        <v>1</v>
      </c>
      <c r="AG9" s="19">
        <v>6</v>
      </c>
      <c r="AH9" s="19">
        <v>0</v>
      </c>
      <c r="AI9" s="19">
        <v>1</v>
      </c>
      <c r="AJ9" s="19">
        <v>0</v>
      </c>
      <c r="AK9" s="19">
        <v>1</v>
      </c>
      <c r="AL9" s="19">
        <v>7</v>
      </c>
    </row>
    <row r="10" spans="1:38" s="27" customFormat="1" ht="27.75" customHeight="1">
      <c r="A10" s="46" t="s">
        <v>254</v>
      </c>
      <c r="B10" s="19">
        <v>62</v>
      </c>
      <c r="C10" s="19">
        <v>0</v>
      </c>
      <c r="D10" s="19">
        <v>1</v>
      </c>
      <c r="E10" s="19">
        <v>13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2</v>
      </c>
      <c r="L10" s="19">
        <v>0</v>
      </c>
      <c r="M10" s="19">
        <v>0</v>
      </c>
      <c r="N10" s="19">
        <v>1</v>
      </c>
      <c r="O10" s="19">
        <v>10</v>
      </c>
      <c r="P10" s="19">
        <v>0</v>
      </c>
      <c r="Q10" s="19">
        <v>0</v>
      </c>
      <c r="R10" s="19">
        <v>4</v>
      </c>
      <c r="S10" s="19">
        <v>0</v>
      </c>
      <c r="T10" s="19">
        <v>1</v>
      </c>
      <c r="U10" s="19">
        <v>0</v>
      </c>
      <c r="V10" s="19">
        <v>0</v>
      </c>
      <c r="W10" s="19">
        <v>1</v>
      </c>
      <c r="X10" s="19">
        <v>1</v>
      </c>
      <c r="Y10" s="19">
        <v>7</v>
      </c>
      <c r="Z10" s="19">
        <v>1</v>
      </c>
      <c r="AA10" s="19">
        <v>0</v>
      </c>
      <c r="AB10" s="19">
        <v>0</v>
      </c>
      <c r="AC10" s="19">
        <v>2</v>
      </c>
      <c r="AD10" s="19">
        <v>1</v>
      </c>
      <c r="AE10" s="19">
        <v>0</v>
      </c>
      <c r="AF10" s="19">
        <v>1</v>
      </c>
      <c r="AG10" s="19">
        <v>6</v>
      </c>
      <c r="AH10" s="19">
        <v>0</v>
      </c>
      <c r="AI10" s="19">
        <v>1</v>
      </c>
      <c r="AJ10" s="19">
        <v>0</v>
      </c>
      <c r="AK10" s="19">
        <v>1</v>
      </c>
      <c r="AL10" s="19">
        <v>7</v>
      </c>
    </row>
    <row r="11" spans="1:38" s="27" customFormat="1" ht="27.75" customHeight="1">
      <c r="A11" s="46" t="s">
        <v>313</v>
      </c>
      <c r="B11" s="19">
        <v>62</v>
      </c>
      <c r="C11" s="19">
        <v>0</v>
      </c>
      <c r="D11" s="19">
        <v>1</v>
      </c>
      <c r="E11" s="19">
        <v>13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19">
        <v>2</v>
      </c>
      <c r="L11" s="19">
        <v>0</v>
      </c>
      <c r="M11" s="19">
        <v>0</v>
      </c>
      <c r="N11" s="19">
        <v>1</v>
      </c>
      <c r="O11" s="19">
        <v>10</v>
      </c>
      <c r="P11" s="19">
        <v>0</v>
      </c>
      <c r="Q11" s="19">
        <v>0</v>
      </c>
      <c r="R11" s="19">
        <v>4</v>
      </c>
      <c r="S11" s="19">
        <v>0</v>
      </c>
      <c r="T11" s="19">
        <v>1</v>
      </c>
      <c r="U11" s="19">
        <v>0</v>
      </c>
      <c r="V11" s="19">
        <v>0</v>
      </c>
      <c r="W11" s="19">
        <v>1</v>
      </c>
      <c r="X11" s="19">
        <v>1</v>
      </c>
      <c r="Y11" s="19">
        <v>7</v>
      </c>
      <c r="Z11" s="19">
        <v>1</v>
      </c>
      <c r="AA11" s="19">
        <v>0</v>
      </c>
      <c r="AB11" s="19">
        <v>0</v>
      </c>
      <c r="AC11" s="19">
        <v>2</v>
      </c>
      <c r="AD11" s="19">
        <v>1</v>
      </c>
      <c r="AE11" s="19">
        <v>0</v>
      </c>
      <c r="AF11" s="19">
        <v>1</v>
      </c>
      <c r="AG11" s="19">
        <v>6</v>
      </c>
      <c r="AH11" s="19">
        <v>0</v>
      </c>
      <c r="AI11" s="19">
        <v>1</v>
      </c>
      <c r="AJ11" s="19">
        <v>0</v>
      </c>
      <c r="AK11" s="19">
        <v>1</v>
      </c>
      <c r="AL11" s="19">
        <v>7</v>
      </c>
    </row>
    <row r="12" spans="1:38" s="27" customFormat="1" ht="27.75" customHeight="1">
      <c r="A12" s="46" t="s">
        <v>399</v>
      </c>
      <c r="B12" s="19">
        <v>62</v>
      </c>
      <c r="C12" s="19">
        <v>0</v>
      </c>
      <c r="D12" s="19">
        <v>1</v>
      </c>
      <c r="E12" s="19">
        <v>13</v>
      </c>
      <c r="F12" s="19">
        <v>0</v>
      </c>
      <c r="G12" s="19">
        <v>1</v>
      </c>
      <c r="H12" s="19">
        <v>0</v>
      </c>
      <c r="I12" s="19">
        <v>0</v>
      </c>
      <c r="J12" s="19">
        <v>0</v>
      </c>
      <c r="K12" s="19">
        <v>2</v>
      </c>
      <c r="L12" s="19">
        <v>0</v>
      </c>
      <c r="M12" s="19">
        <v>0</v>
      </c>
      <c r="N12" s="19">
        <v>1</v>
      </c>
      <c r="O12" s="19">
        <v>10</v>
      </c>
      <c r="P12" s="19">
        <v>0</v>
      </c>
      <c r="Q12" s="19">
        <v>0</v>
      </c>
      <c r="R12" s="19">
        <v>4</v>
      </c>
      <c r="S12" s="19">
        <v>0</v>
      </c>
      <c r="T12" s="19">
        <v>1</v>
      </c>
      <c r="U12" s="19">
        <v>0</v>
      </c>
      <c r="V12" s="19">
        <v>0</v>
      </c>
      <c r="W12" s="19">
        <v>1</v>
      </c>
      <c r="X12" s="19">
        <v>1</v>
      </c>
      <c r="Y12" s="19">
        <v>7</v>
      </c>
      <c r="Z12" s="19">
        <v>1</v>
      </c>
      <c r="AA12" s="19">
        <v>0</v>
      </c>
      <c r="AB12" s="19">
        <v>0</v>
      </c>
      <c r="AC12" s="19">
        <v>2</v>
      </c>
      <c r="AD12" s="19">
        <v>1</v>
      </c>
      <c r="AE12" s="19">
        <v>0</v>
      </c>
      <c r="AF12" s="19">
        <v>1</v>
      </c>
      <c r="AG12" s="19">
        <v>6</v>
      </c>
      <c r="AH12" s="19">
        <v>0</v>
      </c>
      <c r="AI12" s="19">
        <v>1</v>
      </c>
      <c r="AJ12" s="19">
        <v>0</v>
      </c>
      <c r="AK12" s="19">
        <v>1</v>
      </c>
      <c r="AL12" s="19">
        <v>7</v>
      </c>
    </row>
    <row r="13" spans="1:38" s="27" customFormat="1" ht="27.75" customHeight="1">
      <c r="A13" s="46" t="s">
        <v>472</v>
      </c>
      <c r="B13" s="19">
        <f>SUM(B15:B27)</f>
        <v>64</v>
      </c>
      <c r="C13" s="19">
        <f aca="true" t="shared" si="0" ref="C13:AL13">SUM(C15:C27)</f>
        <v>0</v>
      </c>
      <c r="D13" s="19">
        <f t="shared" si="0"/>
        <v>1</v>
      </c>
      <c r="E13" s="19">
        <f t="shared" si="0"/>
        <v>13</v>
      </c>
      <c r="F13" s="19">
        <f t="shared" si="0"/>
        <v>0</v>
      </c>
      <c r="G13" s="19">
        <f t="shared" si="0"/>
        <v>1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v>2</v>
      </c>
      <c r="L13" s="19">
        <f t="shared" si="0"/>
        <v>1</v>
      </c>
      <c r="M13" s="19">
        <f t="shared" si="0"/>
        <v>0</v>
      </c>
      <c r="N13" s="19">
        <f t="shared" si="0"/>
        <v>1</v>
      </c>
      <c r="O13" s="19">
        <f t="shared" si="0"/>
        <v>10</v>
      </c>
      <c r="P13" s="19">
        <f t="shared" si="0"/>
        <v>0</v>
      </c>
      <c r="Q13" s="19">
        <f t="shared" si="0"/>
        <v>0</v>
      </c>
      <c r="R13" s="19">
        <f t="shared" si="0"/>
        <v>4</v>
      </c>
      <c r="S13" s="19">
        <f t="shared" si="0"/>
        <v>0</v>
      </c>
      <c r="T13" s="19">
        <f t="shared" si="0"/>
        <v>1</v>
      </c>
      <c r="U13" s="19">
        <f t="shared" si="0"/>
        <v>0</v>
      </c>
      <c r="V13" s="19">
        <f t="shared" si="0"/>
        <v>0</v>
      </c>
      <c r="W13" s="19">
        <f t="shared" si="0"/>
        <v>1</v>
      </c>
      <c r="X13" s="19">
        <f t="shared" si="0"/>
        <v>1</v>
      </c>
      <c r="Y13" s="19">
        <f t="shared" si="0"/>
        <v>7</v>
      </c>
      <c r="Z13" s="19">
        <f t="shared" si="0"/>
        <v>1</v>
      </c>
      <c r="AA13" s="19">
        <f t="shared" si="0"/>
        <v>0</v>
      </c>
      <c r="AB13" s="19">
        <v>1</v>
      </c>
      <c r="AC13" s="19">
        <f t="shared" si="0"/>
        <v>2</v>
      </c>
      <c r="AD13" s="19">
        <f t="shared" si="0"/>
        <v>1</v>
      </c>
      <c r="AE13" s="19">
        <f t="shared" si="0"/>
        <v>0</v>
      </c>
      <c r="AF13" s="19">
        <f t="shared" si="0"/>
        <v>1</v>
      </c>
      <c r="AG13" s="19">
        <f t="shared" si="0"/>
        <v>6</v>
      </c>
      <c r="AH13" s="19">
        <f t="shared" si="0"/>
        <v>0</v>
      </c>
      <c r="AI13" s="19">
        <f t="shared" si="0"/>
        <v>1</v>
      </c>
      <c r="AJ13" s="19">
        <f t="shared" si="0"/>
        <v>0</v>
      </c>
      <c r="AK13" s="19">
        <f t="shared" si="0"/>
        <v>1</v>
      </c>
      <c r="AL13" s="19">
        <f t="shared" si="0"/>
        <v>7</v>
      </c>
    </row>
    <row r="14" spans="1:38" s="27" customFormat="1" ht="10.5" customHeight="1">
      <c r="A14" s="4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0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s="27" customFormat="1" ht="27.75" customHeight="1">
      <c r="A15" s="46" t="s">
        <v>222</v>
      </c>
      <c r="B15" s="19">
        <f>SUM(C15:AL15)</f>
        <v>3</v>
      </c>
      <c r="C15" s="19">
        <v>0</v>
      </c>
      <c r="D15" s="19">
        <v>0</v>
      </c>
      <c r="E15" s="19">
        <v>1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19">
        <v>0</v>
      </c>
      <c r="M15" s="19">
        <v>0</v>
      </c>
      <c r="N15" s="19">
        <v>0</v>
      </c>
      <c r="O15" s="19">
        <v>1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</row>
    <row r="16" spans="1:38" s="27" customFormat="1" ht="27.75" customHeight="1">
      <c r="A16" s="46" t="s">
        <v>223</v>
      </c>
      <c r="B16" s="19">
        <f aca="true" t="shared" si="1" ref="B16:B27">SUM(C16:AL16)</f>
        <v>7</v>
      </c>
      <c r="C16" s="19">
        <v>0</v>
      </c>
      <c r="D16" s="19">
        <v>1</v>
      </c>
      <c r="E16" s="19">
        <v>1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19">
        <v>0</v>
      </c>
      <c r="Q16" s="19">
        <v>0</v>
      </c>
      <c r="R16" s="19">
        <v>1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1</v>
      </c>
      <c r="AD16" s="19">
        <v>0</v>
      </c>
      <c r="AE16" s="19">
        <v>0</v>
      </c>
      <c r="AF16" s="19">
        <v>0</v>
      </c>
      <c r="AG16" s="19">
        <v>1</v>
      </c>
      <c r="AH16" s="19">
        <v>0</v>
      </c>
      <c r="AI16" s="19">
        <v>1</v>
      </c>
      <c r="AJ16" s="19">
        <v>0</v>
      </c>
      <c r="AK16" s="19">
        <v>0</v>
      </c>
      <c r="AL16" s="19">
        <v>0</v>
      </c>
    </row>
    <row r="17" spans="1:38" s="27" customFormat="1" ht="27.75" customHeight="1">
      <c r="A17" s="46" t="s">
        <v>224</v>
      </c>
      <c r="B17" s="19">
        <f t="shared" si="1"/>
        <v>4</v>
      </c>
      <c r="C17" s="19">
        <v>0</v>
      </c>
      <c r="D17" s="19">
        <v>0</v>
      </c>
      <c r="E17" s="19">
        <v>1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1</v>
      </c>
    </row>
    <row r="18" spans="1:38" s="27" customFormat="1" ht="27.75" customHeight="1">
      <c r="A18" s="46" t="s">
        <v>225</v>
      </c>
      <c r="B18" s="19">
        <f t="shared" si="1"/>
        <v>3</v>
      </c>
      <c r="C18" s="19">
        <v>0</v>
      </c>
      <c r="D18" s="19">
        <v>0</v>
      </c>
      <c r="E18" s="19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1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1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s="27" customFormat="1" ht="27.75" customHeight="1">
      <c r="A19" s="46" t="s">
        <v>226</v>
      </c>
      <c r="B19" s="19">
        <f t="shared" si="1"/>
        <v>3</v>
      </c>
      <c r="C19" s="19">
        <v>0</v>
      </c>
      <c r="D19" s="19">
        <v>0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1</v>
      </c>
    </row>
    <row r="20" spans="1:38" s="27" customFormat="1" ht="27.75" customHeight="1">
      <c r="A20" s="46" t="s">
        <v>315</v>
      </c>
      <c r="B20" s="19">
        <f t="shared" si="1"/>
        <v>7</v>
      </c>
      <c r="C20" s="19">
        <v>0</v>
      </c>
      <c r="D20" s="19">
        <v>0</v>
      </c>
      <c r="E20" s="19">
        <v>1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19">
        <v>0</v>
      </c>
      <c r="R20" s="19">
        <v>1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1</v>
      </c>
      <c r="AH20" s="19">
        <v>0</v>
      </c>
      <c r="AI20" s="19">
        <v>0</v>
      </c>
      <c r="AJ20" s="19">
        <v>0</v>
      </c>
      <c r="AK20" s="19">
        <v>0</v>
      </c>
      <c r="AL20" s="19">
        <v>1</v>
      </c>
    </row>
    <row r="21" spans="1:38" s="27" customFormat="1" ht="27.75" customHeight="1">
      <c r="A21" s="46" t="s">
        <v>316</v>
      </c>
      <c r="B21" s="19">
        <f t="shared" si="1"/>
        <v>8</v>
      </c>
      <c r="C21" s="19">
        <v>0</v>
      </c>
      <c r="D21" s="19">
        <v>0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0</v>
      </c>
      <c r="R21" s="19">
        <v>0</v>
      </c>
      <c r="S21" s="19">
        <v>0</v>
      </c>
      <c r="T21" s="19"/>
      <c r="U21" s="19">
        <v>0</v>
      </c>
      <c r="V21" s="19">
        <v>0</v>
      </c>
      <c r="W21" s="19">
        <v>0</v>
      </c>
      <c r="X21" s="19">
        <v>0</v>
      </c>
      <c r="Y21" s="19">
        <v>3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1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2</v>
      </c>
    </row>
    <row r="22" spans="1:38" s="27" customFormat="1" ht="27.75" customHeight="1">
      <c r="A22" s="46" t="s">
        <v>317</v>
      </c>
      <c r="B22" s="19">
        <f t="shared" si="1"/>
        <v>3</v>
      </c>
      <c r="C22" s="19">
        <v>0</v>
      </c>
      <c r="D22" s="19">
        <v>0</v>
      </c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1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</row>
    <row r="23" spans="1:38" s="27" customFormat="1" ht="27.75" customHeight="1">
      <c r="A23" s="46" t="s">
        <v>318</v>
      </c>
      <c r="B23" s="19">
        <f t="shared" si="1"/>
        <v>7</v>
      </c>
      <c r="C23" s="19">
        <v>0</v>
      </c>
      <c r="D23" s="19">
        <v>0</v>
      </c>
      <c r="E23" s="19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v>1</v>
      </c>
      <c r="O23" s="20">
        <v>1</v>
      </c>
      <c r="P23" s="19">
        <v>0</v>
      </c>
      <c r="Q23" s="19">
        <v>0</v>
      </c>
      <c r="R23" s="19">
        <v>0</v>
      </c>
      <c r="S23" s="19">
        <v>0</v>
      </c>
      <c r="T23" s="19"/>
      <c r="U23" s="19">
        <v>0</v>
      </c>
      <c r="V23" s="19">
        <v>0</v>
      </c>
      <c r="W23" s="19">
        <v>1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1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2</v>
      </c>
    </row>
    <row r="24" spans="1:38" s="27" customFormat="1" ht="27.75" customHeight="1">
      <c r="A24" s="46" t="s">
        <v>319</v>
      </c>
      <c r="B24" s="19">
        <f t="shared" si="1"/>
        <v>2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</row>
    <row r="25" spans="1:38" s="27" customFormat="1" ht="27.75" customHeight="1">
      <c r="A25" s="46" t="s">
        <v>320</v>
      </c>
      <c r="B25" s="19">
        <f t="shared" si="1"/>
        <v>9</v>
      </c>
      <c r="C25" s="19">
        <v>0</v>
      </c>
      <c r="D25" s="19">
        <v>0</v>
      </c>
      <c r="E25" s="19">
        <v>1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</v>
      </c>
      <c r="L25" s="19">
        <v>1</v>
      </c>
      <c r="M25" s="19">
        <v>0</v>
      </c>
      <c r="N25" s="19">
        <v>0</v>
      </c>
      <c r="O25" s="19">
        <v>1</v>
      </c>
      <c r="P25" s="19">
        <v>0</v>
      </c>
      <c r="Q25" s="19">
        <v>0</v>
      </c>
      <c r="R25" s="19">
        <v>1</v>
      </c>
      <c r="S25" s="19">
        <v>0</v>
      </c>
      <c r="T25" s="19"/>
      <c r="U25" s="19">
        <v>0</v>
      </c>
      <c r="V25" s="19">
        <v>0</v>
      </c>
      <c r="W25" s="19">
        <v>0</v>
      </c>
      <c r="X25" s="19">
        <v>1</v>
      </c>
      <c r="Y25" s="19">
        <v>0</v>
      </c>
      <c r="Z25" s="19">
        <v>0</v>
      </c>
      <c r="AA25" s="19">
        <v>0</v>
      </c>
      <c r="AB25" s="19">
        <v>1</v>
      </c>
      <c r="AC25" s="19">
        <v>1</v>
      </c>
      <c r="AD25" s="19">
        <v>0</v>
      </c>
      <c r="AE25" s="19">
        <v>0</v>
      </c>
      <c r="AF25" s="19">
        <v>0</v>
      </c>
      <c r="AG25" s="19">
        <v>1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</row>
    <row r="26" spans="1:38" s="27" customFormat="1" ht="27.75" customHeight="1">
      <c r="A26" s="46" t="s">
        <v>321</v>
      </c>
      <c r="B26" s="19">
        <f t="shared" si="1"/>
        <v>4</v>
      </c>
      <c r="C26" s="19">
        <v>0</v>
      </c>
      <c r="D26" s="19">
        <v>0</v>
      </c>
      <c r="E26" s="19">
        <v>1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f>-X278</f>
        <v>0</v>
      </c>
      <c r="Y26" s="19">
        <v>1</v>
      </c>
      <c r="Z26" s="19">
        <v>1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1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</row>
    <row r="27" spans="1:38" s="27" customFormat="1" ht="27.75" customHeight="1">
      <c r="A27" s="91" t="s">
        <v>322</v>
      </c>
      <c r="B27" s="47">
        <f t="shared" si="1"/>
        <v>4</v>
      </c>
      <c r="C27" s="24">
        <v>0</v>
      </c>
      <c r="D27" s="24">
        <v>0</v>
      </c>
      <c r="E27" s="24">
        <v>1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24">
        <v>1</v>
      </c>
      <c r="S27" s="24">
        <v>0</v>
      </c>
      <c r="T27" s="24"/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1</v>
      </c>
      <c r="AL27" s="24">
        <v>0</v>
      </c>
    </row>
    <row r="28" spans="1:4" s="3" customFormat="1" ht="13.5" customHeight="1">
      <c r="A28" s="300" t="s">
        <v>323</v>
      </c>
      <c r="B28" s="301"/>
      <c r="C28" s="301"/>
      <c r="D28" s="301"/>
    </row>
    <row r="29" s="3" customFormat="1" ht="13.5" customHeight="1">
      <c r="A29" s="3" t="s">
        <v>324</v>
      </c>
    </row>
    <row r="30" s="3" customFormat="1" ht="13.5" customHeight="1">
      <c r="A30" s="3" t="s">
        <v>325</v>
      </c>
    </row>
    <row r="31" s="3" customFormat="1" ht="13.5" customHeight="1">
      <c r="A31" s="3" t="s">
        <v>326</v>
      </c>
    </row>
    <row r="32" s="3" customFormat="1" ht="13.5" customHeight="1">
      <c r="A32" s="119" t="s">
        <v>327</v>
      </c>
    </row>
    <row r="33" s="3" customFormat="1" ht="13.5" customHeight="1">
      <c r="A33" s="3" t="s">
        <v>328</v>
      </c>
    </row>
    <row r="34" ht="13.5" customHeight="1">
      <c r="A34" s="3" t="s">
        <v>329</v>
      </c>
    </row>
  </sheetData>
  <sheetProtection/>
  <mergeCells count="40">
    <mergeCell ref="A2:I2"/>
    <mergeCell ref="A5:A7"/>
    <mergeCell ref="B5:B7"/>
    <mergeCell ref="C5:L5"/>
    <mergeCell ref="M5:R5"/>
    <mergeCell ref="S5:V5"/>
    <mergeCell ref="K6:L6"/>
    <mergeCell ref="M6:M7"/>
    <mergeCell ref="N6:N7"/>
    <mergeCell ref="O6:O7"/>
    <mergeCell ref="AE5:AE7"/>
    <mergeCell ref="AF5:AF7"/>
    <mergeCell ref="AG5:AL5"/>
    <mergeCell ref="C6:C7"/>
    <mergeCell ref="D6:D7"/>
    <mergeCell ref="E6:E7"/>
    <mergeCell ref="F6:G6"/>
    <mergeCell ref="H6:J6"/>
    <mergeCell ref="W5:W7"/>
    <mergeCell ref="X5:X7"/>
    <mergeCell ref="R6:R7"/>
    <mergeCell ref="S6:S7"/>
    <mergeCell ref="T6:T7"/>
    <mergeCell ref="U6:U7"/>
    <mergeCell ref="AC5:AC7"/>
    <mergeCell ref="AD5:AD7"/>
    <mergeCell ref="Y5:Y7"/>
    <mergeCell ref="Z5:Z7"/>
    <mergeCell ref="AA5:AA7"/>
    <mergeCell ref="AB5:AB7"/>
    <mergeCell ref="AL6:AL7"/>
    <mergeCell ref="A28:D28"/>
    <mergeCell ref="V6:V7"/>
    <mergeCell ref="AG6:AG7"/>
    <mergeCell ref="AH6:AH7"/>
    <mergeCell ref="AI6:AI7"/>
    <mergeCell ref="AJ6:AJ7"/>
    <mergeCell ref="AK6:AK7"/>
    <mergeCell ref="P6:P7"/>
    <mergeCell ref="Q6:Q7"/>
  </mergeCells>
  <printOptions/>
  <pageMargins left="0.28" right="0.24" top="0.64" bottom="0.3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2" sqref="A2:G2"/>
    </sheetView>
  </sheetViews>
  <sheetFormatPr defaultColWidth="8.88671875" defaultRowHeight="13.5"/>
  <cols>
    <col min="2" max="2" width="12.21484375" style="0" bestFit="1" customWidth="1"/>
    <col min="3" max="3" width="10.5546875" style="0" customWidth="1"/>
    <col min="4" max="4" width="9.6640625" style="0" customWidth="1"/>
    <col min="5" max="5" width="8.99609375" style="0" customWidth="1"/>
    <col min="6" max="6" width="12.21484375" style="0" bestFit="1" customWidth="1"/>
    <col min="7" max="7" width="9.5546875" style="0" customWidth="1"/>
    <col min="8" max="8" width="17.10546875" style="0" bestFit="1" customWidth="1"/>
  </cols>
  <sheetData>
    <row r="2" spans="1:7" ht="18.75">
      <c r="A2" s="306" t="s">
        <v>250</v>
      </c>
      <c r="B2" s="306"/>
      <c r="C2" s="306"/>
      <c r="D2" s="306"/>
      <c r="E2" s="306"/>
      <c r="F2" s="306"/>
      <c r="G2" s="306"/>
    </row>
    <row r="4" spans="1:9" ht="14.25">
      <c r="A4" s="131" t="s">
        <v>38</v>
      </c>
      <c r="B4" s="132"/>
      <c r="C4" s="132"/>
      <c r="D4" s="132"/>
      <c r="E4" s="132"/>
      <c r="F4" s="132"/>
      <c r="G4" s="132"/>
      <c r="H4" s="132"/>
      <c r="I4" s="132"/>
    </row>
    <row r="5" spans="1:9" ht="24.75" customHeight="1">
      <c r="A5" s="133" t="s">
        <v>237</v>
      </c>
      <c r="B5" s="134" t="s">
        <v>7</v>
      </c>
      <c r="C5" s="134" t="s">
        <v>229</v>
      </c>
      <c r="D5" s="134" t="s">
        <v>230</v>
      </c>
      <c r="E5" s="134" t="s">
        <v>231</v>
      </c>
      <c r="F5" s="134" t="s">
        <v>232</v>
      </c>
      <c r="G5" s="135" t="s">
        <v>233</v>
      </c>
      <c r="H5" s="134" t="s">
        <v>234</v>
      </c>
      <c r="I5" s="136" t="s">
        <v>235</v>
      </c>
    </row>
    <row r="6" spans="1:9" ht="24.75" customHeight="1">
      <c r="A6" s="137" t="s">
        <v>228</v>
      </c>
      <c r="B6" s="144">
        <f>SUM(C6:I6)</f>
        <v>544514</v>
      </c>
      <c r="C6" s="139">
        <v>1756</v>
      </c>
      <c r="D6" s="139">
        <v>61</v>
      </c>
      <c r="E6" s="139">
        <v>845</v>
      </c>
      <c r="F6" s="139">
        <v>43403</v>
      </c>
      <c r="G6" s="139">
        <v>2980</v>
      </c>
      <c r="H6" s="140">
        <v>493494</v>
      </c>
      <c r="I6" s="140">
        <v>1975</v>
      </c>
    </row>
    <row r="7" spans="1:9" ht="24.75" customHeight="1">
      <c r="A7" s="138" t="s">
        <v>284</v>
      </c>
      <c r="B7" s="15">
        <v>689313</v>
      </c>
      <c r="C7" s="15">
        <v>1366</v>
      </c>
      <c r="D7" s="15">
        <v>81</v>
      </c>
      <c r="E7" s="15">
        <v>814</v>
      </c>
      <c r="F7" s="15">
        <v>52562</v>
      </c>
      <c r="G7" s="15">
        <v>493</v>
      </c>
      <c r="H7" s="15">
        <v>633653</v>
      </c>
      <c r="I7" s="15">
        <v>344</v>
      </c>
    </row>
    <row r="8" spans="1:9" ht="24.75" customHeight="1">
      <c r="A8" s="138" t="s">
        <v>254</v>
      </c>
      <c r="B8" s="15">
        <v>682693</v>
      </c>
      <c r="C8" s="15">
        <v>1536</v>
      </c>
      <c r="D8" s="15">
        <v>51</v>
      </c>
      <c r="E8" s="15">
        <v>564</v>
      </c>
      <c r="F8" s="15">
        <v>48401</v>
      </c>
      <c r="G8" s="15">
        <v>546</v>
      </c>
      <c r="H8" s="15">
        <v>631233</v>
      </c>
      <c r="I8" s="15">
        <v>362</v>
      </c>
    </row>
    <row r="9" spans="1:9" ht="24.75" customHeight="1">
      <c r="A9" s="138" t="s">
        <v>313</v>
      </c>
      <c r="B9" s="15">
        <v>687771</v>
      </c>
      <c r="C9" s="15">
        <v>1985</v>
      </c>
      <c r="D9" s="15">
        <v>91</v>
      </c>
      <c r="E9" s="15">
        <v>501</v>
      </c>
      <c r="F9" s="15">
        <v>52280</v>
      </c>
      <c r="G9" s="15">
        <v>746</v>
      </c>
      <c r="H9" s="15">
        <v>629498</v>
      </c>
      <c r="I9" s="15">
        <v>2670</v>
      </c>
    </row>
    <row r="10" spans="1:9" ht="24.75" customHeight="1">
      <c r="A10" s="138" t="s">
        <v>400</v>
      </c>
      <c r="B10" s="200">
        <f>SUM(C10:I10)</f>
        <v>688062</v>
      </c>
      <c r="C10" s="200">
        <v>1017</v>
      </c>
      <c r="D10" s="200">
        <v>100</v>
      </c>
      <c r="E10" s="200">
        <v>359</v>
      </c>
      <c r="F10" s="200">
        <v>43571</v>
      </c>
      <c r="G10" s="200">
        <v>453</v>
      </c>
      <c r="H10" s="201">
        <v>592967</v>
      </c>
      <c r="I10" s="201">
        <v>49595</v>
      </c>
    </row>
    <row r="11" spans="1:9" ht="24.75" customHeight="1">
      <c r="A11" s="226" t="s">
        <v>472</v>
      </c>
      <c r="B11" s="177">
        <f>SUM(C11:I11)</f>
        <v>732456</v>
      </c>
      <c r="C11" s="177">
        <v>1438</v>
      </c>
      <c r="D11" s="177">
        <v>79</v>
      </c>
      <c r="E11" s="177">
        <v>622</v>
      </c>
      <c r="F11" s="177">
        <v>64621</v>
      </c>
      <c r="G11" s="177">
        <v>490</v>
      </c>
      <c r="H11" s="178">
        <v>626229</v>
      </c>
      <c r="I11" s="178">
        <v>38977</v>
      </c>
    </row>
    <row r="12" spans="1:2" s="202" customFormat="1" ht="13.5">
      <c r="A12" s="307" t="s">
        <v>385</v>
      </c>
      <c r="B12" s="307"/>
    </row>
    <row r="13" ht="13.5">
      <c r="A13" s="141" t="s">
        <v>236</v>
      </c>
    </row>
  </sheetData>
  <sheetProtection/>
  <mergeCells count="2">
    <mergeCell ref="A2:G2"/>
    <mergeCell ref="A12:B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2007-11-17T05:51:10Z</cp:lastPrinted>
  <dcterms:created xsi:type="dcterms:W3CDTF">1998-04-16T04:45:33Z</dcterms:created>
  <dcterms:modified xsi:type="dcterms:W3CDTF">2013-01-10T00:42:03Z</dcterms:modified>
  <cp:category/>
  <cp:version/>
  <cp:contentType/>
  <cp:contentStatus/>
</cp:coreProperties>
</file>